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D:\Back up 07062562\Cherry\ตัวชี้วัด\"/>
    </mc:Choice>
  </mc:AlternateContent>
  <xr:revisionPtr revIDLastSave="0" documentId="13_ncr:1_{CCC65B2D-F672-4684-8987-5CE04AEEC858}" xr6:coauthVersionLast="36" xr6:coauthVersionMax="36" xr10:uidLastSave="{00000000-0000-0000-0000-000000000000}"/>
  <bookViews>
    <workbookView xWindow="0" yWindow="0" windowWidth="24000" windowHeight="9525" tabRatio="847" xr2:uid="{00000000-000D-0000-FFFF-FFFF00000000}"/>
  </bookViews>
  <sheets>
    <sheet name="งานบริการการศึกษา" sheetId="6" r:id="rId1"/>
    <sheet name="ฝึกงาน" sheetId="10" r:id="rId2"/>
    <sheet name="ฝ่ายวิจัย" sheetId="8" state="hidden" r:id="rId3"/>
    <sheet name="CPE" sheetId="19" state="hidden" r:id="rId4"/>
    <sheet name="หน่วยวิเทศฯ" sheetId="14" r:id="rId5"/>
    <sheet name="ข้อมูลเพิ่มเติม CPE" sheetId="17" state="hidden" r:id="rId6"/>
    <sheet name="ศบภ.+รง.ยา" sheetId="9" state="hidden" r:id="rId7"/>
    <sheet name="การเจ้าหน้าที่" sheetId="11" state="hidden" r:id="rId8"/>
    <sheet name="ผู้นำ" sheetId="18" state="hidden" r:id="rId9"/>
    <sheet name="การเงินและพัสดุ" sheetId="13" state="hidden" r:id="rId10"/>
    <sheet name="เภสัชสนเทศ" sheetId="12" state="hidden" r:id="rId11"/>
    <sheet name="ร้านยา" sheetId="16" state="hidden" r:id="rId12"/>
    <sheet name="IT" sheetId="15" state="hidden" r:id="rId13"/>
    <sheet name="All indicators" sheetId="1" state="hidden" r:id="rId14"/>
  </sheets>
  <definedNames>
    <definedName name="_xlnm._FilterDatabase" localSheetId="13" hidden="1">'All indicators'!$A$1:$R$434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9" l="1"/>
  <c r="H23" i="11" l="1"/>
  <c r="J23" i="11" s="1"/>
  <c r="J22" i="11"/>
  <c r="J21" i="11"/>
  <c r="C13" i="10" l="1"/>
  <c r="C19" i="10"/>
  <c r="G14" i="10"/>
  <c r="I13" i="10" s="1"/>
  <c r="E14" i="10"/>
  <c r="G20" i="10"/>
  <c r="E20" i="10"/>
  <c r="G21" i="8" l="1"/>
  <c r="G2" i="18" l="1"/>
  <c r="F24" i="9" l="1"/>
  <c r="F4" i="9"/>
  <c r="D89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pharmacy:
ข้อมูลที่จำเป็นคือ 
1. ระบุวิธีรับที่จะนับให้ชัดเจน
2. วิธีพิเศษ คือ ??
3. แต่ละวิธีรับมีเป้าหมายในการรับที่กำหนดชัดเจน</t>
        </r>
      </text>
    </comment>
    <comment ref="B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ข้อมูลที่จำเป็น คือ 
1.เป้าหมายในการรับนศ.ของแต่ละหลักสูตร
2. จำนวนที่รับจริง Enrolled</t>
        </r>
      </text>
    </comment>
    <comment ref="B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จำนวนนศ.ที่ผลการเรียนต่ำกว่า 2.30 ในภาคการศึกษาก่อนหน้า มีผลการศึกษาดีขึ้นในภาคการศึกษาถัดมา</t>
        </r>
      </text>
    </comment>
    <comment ref="B2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วิธีการนับคือ ผลการประเมินจากระบบ PSU-TES</t>
        </r>
      </text>
    </comment>
    <comment ref="B2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อัตราการสำเร็จการศึกษาทั้ง 2 สาขา
-Pharm.Sci.
-Pharm.Care</t>
        </r>
      </text>
    </comment>
    <comment ref="F4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ป.ตรี ภายใน 5 เดือน</t>
        </r>
      </text>
    </comment>
    <comment ref="F4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pharmacy:
drop out</t>
        </r>
        <r>
          <rPr>
            <sz val="9"/>
            <color indexed="81"/>
            <rFont val="Tahoma"/>
            <family val="2"/>
          </rPr>
          <t xml:space="preserve">
เภสัชศาสตร์=10
บริบาล=6</t>
        </r>
      </text>
    </comment>
    <comment ref="G4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ข้อมูล ณ 31 ธ.ค.61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G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pharm sci. =581
ปี 4=131*2
pharm D=343</t>
        </r>
      </text>
    </comment>
    <comment ref="G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pharm sci=36
pharm D=8</t>
        </r>
      </text>
    </comment>
    <comment ref="G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pharmacy:
ค่าตอบแทน</t>
        </r>
        <r>
          <rPr>
            <sz val="9"/>
            <color indexed="81"/>
            <rFont val="Tahoma"/>
            <family val="2"/>
          </rPr>
          <t xml:space="preserve">
phar ad=191,600
pharm sci=1,430,320
เงินรายได้ pharm sci 75,280
pharm D=869,550
เงินรายได้ pharm D=153,450
</t>
        </r>
        <r>
          <rPr>
            <b/>
            <sz val="9"/>
            <color indexed="81"/>
            <rFont val="Tahoma"/>
            <family val="2"/>
          </rPr>
          <t xml:space="preserve">ค่าพัฒนาแหล่งฝึก </t>
        </r>
        <r>
          <rPr>
            <sz val="9"/>
            <color indexed="81"/>
            <rFont val="Tahoma"/>
            <family val="2"/>
          </rPr>
          <t xml:space="preserve">
phar sci=60,000
phar D=40,000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G1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อนุสิทธิบัตร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F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ตัดข้อมูลโครงการลูกซัด</t>
        </r>
      </text>
    </comment>
    <comment ref="G2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เครื่องมือเสียหายจากปัญหาระบบไฟ จำนวน 3 เครื่อง 1. ตู้ปลอดเชื้อ Biosafe Faster รหัส ภส599/วท3-4/001-ง1/41 (Blower ชำรุด บอร์ดจ่ายไฟไม่เสถียร) 2. ตู้ปลอดเชื้อ ESCO รหัส ภส599/วท3-4/002-ง1/2552 (Power board ชำรุด) 3. Water bath Memmert ภส599/วอ2-9/002-ร1/46 (Thermostat ชำรุด) 4. UPS ประจำอาคาร 2 (บอร์ดอินเตอร์เฟส ชำรุด)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G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อ.ตัวอย่างและบุคลากรดีเด่น</t>
        </r>
      </text>
    </comment>
    <comment ref="G5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ศ. =1
ผศ.=2</t>
        </r>
      </text>
    </comment>
    <comment ref="G21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วิบุล ธ.ค. 61
ชุติพันธ์  ม.ค. 62
กนกกาญจน์ ปรับ 2/1/62</t>
        </r>
      </text>
    </comment>
    <comment ref="G2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สิริมา 60
</t>
        </r>
        <r>
          <rPr>
            <b/>
            <sz val="9"/>
            <color indexed="81"/>
            <rFont val="Tahoma"/>
            <family val="2"/>
          </rPr>
          <t>จิรวรรณ ชูศรี  61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สุชญา 61</t>
        </r>
        <r>
          <rPr>
            <sz val="9"/>
            <color indexed="81"/>
            <rFont val="Tahoma"/>
            <family val="2"/>
          </rPr>
          <t xml:space="preserve">
วิจิตรา สถานวิจัย 62
</t>
        </r>
        <r>
          <rPr>
            <b/>
            <sz val="9"/>
            <color indexed="81"/>
            <rFont val="Tahoma"/>
            <family val="2"/>
          </rPr>
          <t>ทนงศักดิ์ 61</t>
        </r>
        <r>
          <rPr>
            <sz val="9"/>
            <color indexed="81"/>
            <rFont val="Tahoma"/>
            <family val="2"/>
          </rPr>
          <t xml:space="preserve">
สุพัตรา 59
สุนิสา 60
ธนา ม.ค.62
อ.กนกกาญจน์ 62 ปรับ 2/1/62
ชุติพันธ์ ม.ค. 62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G2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1) ทุนสถาบันบัณฑิตวิทยาศาสตร์และเทคโนโลยีไทย (TGIST)  จำนวน 249,000 บาท
2) คปก. จำนวน 4,280,566 ล้านบาท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B8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ข้อมูลที่จำเป็นในการนับ คือ 
1. จำนวนหลักสูตรป.ตรี ทั้งหมด
2. ปีพ.ศ. ที่ปรับปรุงครั้งสุดท้าย
3. รอบยะยะเวลาในการปรับปรุง
4. แผนการปรับปรุง</t>
        </r>
      </text>
    </comment>
    <comment ref="B9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ข้อมูลที่จำเป็นในการนับ คือ
1. รายชื่ออาจารย์ประจำหลักสูตรป.ตรี ทั้งหมด
2. เกณฑ์สกอ. กำหนดทั้งคุณวุฒิและคุณสมบัติ</t>
        </r>
      </text>
    </comment>
    <comment ref="B11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อบรมด้านการเรียนการสอน คือ AUN-QA, เทคนิคการสอนในรูปแบบต่าง, ประชุมวิชาการด้านการศึกษา
โดยเก็บข้อมูลทั้ง
-สายวิชาการ
-สายสนับสนุน 
ซึ่งผู้จัดแบ่งเป็น
-คณะจัดเอง
-หน่วยงานภายนอก</t>
        </r>
      </text>
    </comment>
    <comment ref="B12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จำนวนหลักสูตร ป.ตรี 
ที่เกณฑ์สกอ. รับรอง</t>
        </r>
      </text>
    </comment>
    <comment ref="B27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วิธีการเก็บข้อมูล คือ ???</t>
        </r>
      </text>
    </comment>
    <comment ref="B28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วิธีการเก็บข้อมูล คือ ???</t>
        </r>
      </text>
    </comment>
    <comment ref="B37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pharmacy:
ข้อมูลที่จำเป็นคือ 
1. ระบุวิธีรับที่จะนับให้ชัดเจน
2. วิธีพิเศษ คือ ??
3. แต่ละวิธีรับมีเป้าหมายในการรับที่กำหนดชัดเจน</t>
        </r>
      </text>
    </comment>
    <comment ref="B46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ข้อมูลที่จำเป็น คือ 
1.เป้าหมายในการรับนศ.ของแต่ละหลักสูตร
2. จำนวนที่รับจริง Enrolled</t>
        </r>
      </text>
    </comment>
    <comment ref="B48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นับรายวิชาที่มีนศ.ติด E/จำนวนรายวิชาทั้งหมดที่เปิดสอนในภาคการศึกษานั้นๆ</t>
        </r>
      </text>
    </comment>
    <comment ref="B50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จำนวนนศ.ที่ผลการเรียนต่ำกว่า 2.30 ในภาคการศึกษาก่อนหน้า มีผลการศึกษาดีขึ้นในภาคการศึกษาถัดมา</t>
        </r>
      </text>
    </comment>
    <comment ref="B51" authorId="0" shapeId="0" xr:uid="{00000000-0006-0000-0C00-00000B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รายวิชาที่ทวนสอบ/รายวิชาทั้งหมดที่เปิดสอน</t>
        </r>
      </text>
    </comment>
    <comment ref="B52" authorId="0" shapeId="0" xr:uid="{00000000-0006-0000-0C00-00000C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วิธีการนับคือ ผลการประเมินจากระบบ PSU-TES</t>
        </r>
      </text>
    </comment>
    <comment ref="B53" authorId="0" shapeId="0" xr:uid="{00000000-0006-0000-0C00-00000D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นับผลประเมินรายวิชาจากระบบประเมินออนไลน์</t>
        </r>
      </text>
    </comment>
    <comment ref="B54" authorId="0" shapeId="0" xr:uid="{00000000-0006-0000-0C00-00000E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จำนวนข้อร้องเรียนที่แก้ไข/จำนวนข้อร้องเรียนทั้งหมด</t>
        </r>
      </text>
    </comment>
    <comment ref="B58" authorId="0" shapeId="0" xr:uid="{00000000-0006-0000-0C00-00000F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ผลประเมินความพึงพอใจของนักศึกษาต่อการจัดการหลักสูตรป.ตรี</t>
        </r>
      </text>
    </comment>
    <comment ref="B59" authorId="0" shapeId="0" xr:uid="{00000000-0006-0000-0C00-000010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อัตราการสำเร็จการศึกษาทั้ง 2 สาขา
-Pharm.Sci.
-Pharm.Care</t>
        </r>
      </text>
    </comment>
    <comment ref="B60" authorId="0" shapeId="0" xr:uid="{00000000-0006-0000-0C00-00001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???</t>
        </r>
      </text>
    </comment>
    <comment ref="B61" authorId="0" shapeId="0" xr:uid="{00000000-0006-0000-0C00-00001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ผลประเมินความพึงพอใจของอาจารย์ต่อการจัดการหลักสูตรป.ตรี</t>
        </r>
      </text>
    </comment>
    <comment ref="G89" authorId="0" shapeId="0" xr:uid="{00000000-0006-0000-0C00-00001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ป.ตรี ภายใน 5 เดือน</t>
        </r>
      </text>
    </comment>
    <comment ref="G91" authorId="0" shapeId="0" xr:uid="{00000000-0006-0000-0C00-00001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เภสัชศาสตร์=10
บริบาล=6</t>
        </r>
      </text>
    </comment>
    <comment ref="I91" authorId="0" shapeId="0" xr:uid="{00000000-0006-0000-0C00-000015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เภสัชศาสตร์=10
บริบาล=6</t>
        </r>
      </text>
    </comment>
    <comment ref="H93" authorId="0" shapeId="0" xr:uid="{00000000-0006-0000-0C00-000016000000}">
      <text>
        <r>
          <rPr>
            <b/>
            <sz val="9"/>
            <color indexed="81"/>
            <rFont val="Tahoma"/>
            <family val="2"/>
          </rPr>
          <t>pharmacy:
ปี4</t>
        </r>
        <r>
          <rPr>
            <sz val="9"/>
            <color indexed="81"/>
            <rFont val="Tahoma"/>
            <family val="2"/>
          </rPr>
          <t xml:space="preserve">
รพ.34
ร้านยา24
รพ.ที่เลือกเรา14
ร้านยาที่เลือกเรา16
</t>
        </r>
      </text>
    </comment>
    <comment ref="I93" authorId="0" shapeId="0" xr:uid="{00000000-0006-0000-0C00-000017000000}">
      <text>
        <r>
          <rPr>
            <b/>
            <sz val="9"/>
            <color indexed="81"/>
            <rFont val="Tahoma"/>
            <family val="2"/>
          </rPr>
          <t>pharmacy:
ปี4</t>
        </r>
        <r>
          <rPr>
            <sz val="9"/>
            <color indexed="81"/>
            <rFont val="Tahoma"/>
            <family val="2"/>
          </rPr>
          <t xml:space="preserve">
รพ.34
ร้านยา24
รพ.ที่เลือกเรา14
ร้านยาที่เลือกเรา16
</t>
        </r>
      </text>
    </comment>
    <comment ref="H104" authorId="0" shapeId="0" xr:uid="{00000000-0006-0000-0C00-000018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ปี 4=3
ปี 6=4</t>
        </r>
      </text>
    </comment>
    <comment ref="I104" authorId="0" shapeId="0" xr:uid="{00000000-0006-0000-0C00-000019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ปี 4=3
ปี 6=4</t>
        </r>
      </text>
    </comment>
    <comment ref="B111" authorId="0" shapeId="0" xr:uid="{00000000-0006-0000-0C00-00001A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???</t>
        </r>
      </text>
    </comment>
    <comment ref="B112" authorId="0" shapeId="0" xr:uid="{00000000-0006-0000-0C00-00001B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???</t>
        </r>
      </text>
    </comment>
    <comment ref="B115" authorId="0" shapeId="0" xr:uid="{00000000-0006-0000-0C00-00001C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???</t>
        </r>
      </text>
    </comment>
    <comment ref="B116" authorId="0" shapeId="0" xr:uid="{00000000-0006-0000-0C00-00001D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???</t>
        </r>
      </text>
    </comment>
    <comment ref="H147" authorId="0" shapeId="0" xr:uid="{00000000-0006-0000-0C00-00001E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Scopus 67+ISI ที่ไม่มีใน Scopus 3 รวม 70</t>
        </r>
      </text>
    </comment>
    <comment ref="G152" authorId="0" shapeId="0" xr:uid="{00000000-0006-0000-0C00-00001F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อนุสิทธิบัตร</t>
        </r>
      </text>
    </comment>
    <comment ref="G160" authorId="0" shapeId="0" xr:uid="{00000000-0006-0000-0C00-000020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2558=0.611
2559=0.278
2560=0.319</t>
        </r>
      </text>
    </comment>
    <comment ref="B175" authorId="0" shapeId="0" xr:uid="{00000000-0006-0000-0C00-00002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นับทั้งภายในและภายนอกแยกตัวเลข</t>
        </r>
      </text>
    </comment>
    <comment ref="G176" authorId="0" shapeId="0" xr:uid="{00000000-0006-0000-0C00-00002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Scopus /จน.อ.ประจำ=80/74</t>
        </r>
      </text>
    </comment>
    <comment ref="B183" authorId="0" shapeId="0" xr:uid="{00000000-0006-0000-0C00-00002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นับทั้งทุนวิจัยภายในและภายนอกแยกตัวเลข</t>
        </r>
      </text>
    </comment>
    <comment ref="G198" authorId="0" shapeId="0" xr:uid="{00000000-0006-0000-0C00-00002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อนุสิทธิบัตร</t>
        </r>
      </text>
    </comment>
    <comment ref="G247" authorId="0" shapeId="0" xr:uid="{00000000-0006-0000-0C00-000025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2 สาขา 1 หลักสูตร
- Critical care
- Hematology</t>
        </r>
      </text>
    </comment>
    <comment ref="H282" authorId="0" shapeId="0" xr:uid="{00000000-0006-0000-0C00-000026000000}">
      <text>
        <r>
          <rPr>
            <b/>
            <sz val="9"/>
            <color indexed="81"/>
            <rFont val="Tahoma"/>
            <family val="2"/>
          </rPr>
          <t>ตัวเลขน้อยลงเพราะเงื่อนไขในการพิจารณารับรองคือต้องยื่นโครงการล่วงหน้าอย่างน้อย 2 เดือนก่อนจัดโครงการเพื่อพิจารณา</t>
        </r>
      </text>
    </comment>
    <comment ref="G293" authorId="0" shapeId="0" xr:uid="{00000000-0006-0000-0C00-000027000000}">
      <text>
        <r>
          <rPr>
            <b/>
            <sz val="9"/>
            <color indexed="81"/>
            <rFont val="Tahoma"/>
            <family val="2"/>
          </rPr>
          <t>pharmacy:
Chronic=447
Infectios=338</t>
        </r>
      </text>
    </comment>
    <comment ref="H293" authorId="0" shapeId="0" xr:uid="{00000000-0006-0000-0C00-000028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Kidney=168
Chronic=380
Critical care=206
Infectios=321</t>
        </r>
      </text>
    </comment>
    <comment ref="B328" authorId="0" shapeId="0" xr:uid="{00000000-0006-0000-0C00-000029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แยกเป็นสายวิชาการ
และสายสนับสนุน</t>
        </r>
      </text>
    </comment>
    <comment ref="H334" authorId="0" shapeId="0" xr:uid="{00000000-0006-0000-0C00-00002A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654.43/72
นับ อ.วิบุล/อ.ชุติพันธ์</t>
        </r>
      </text>
    </comment>
    <comment ref="H337" authorId="0" shapeId="0" xr:uid="{00000000-0006-0000-0C00-00002B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อ.ตัวอย่างและบุคลากรดีเด่น</t>
        </r>
      </text>
    </comment>
    <comment ref="H340" authorId="0" shapeId="0" xr:uid="{00000000-0006-0000-0C00-00002C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ศ. =1
ผศ.=2</t>
        </r>
      </text>
    </comment>
    <comment ref="I340" authorId="0" shapeId="0" xr:uid="{00000000-0006-0000-0C00-00002D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ศ. =1
ผศ.=2</t>
        </r>
      </text>
    </comment>
    <comment ref="B341" authorId="0" shapeId="0" xr:uid="{00000000-0006-0000-0C00-00002E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แยกเป็นสายวิชาการ
และสายวิชาชีพ</t>
        </r>
      </text>
    </comment>
    <comment ref="H341" authorId="0" shapeId="0" xr:uid="{00000000-0006-0000-0C00-00002F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ประเภทรางวัล :  นักวิจัยที่ได้รับรางวัลระดับชาติ </t>
        </r>
        <r>
          <rPr>
            <sz val="9"/>
            <color indexed="81"/>
            <rFont val="Tahoma"/>
            <family val="2"/>
          </rPr>
          <t xml:space="preserve">ประจำปี 2561
ชื่อรางวัลที่ได้รับ :  รางวัลชมเชย การประกวดรางวัลนวัตกรรมยางพารา ประจำปี 2561 (Rubber Innovation Awards : RIA 2018) ระดับบุคคลทั่วไป คือ </t>
        </r>
        <r>
          <rPr>
            <b/>
            <sz val="9"/>
            <color indexed="81"/>
            <rFont val="Tahoma"/>
            <family val="2"/>
          </rPr>
          <t>รศ.ดร.วิวัฒน์ พิชญากร</t>
        </r>
        <r>
          <rPr>
            <sz val="9"/>
            <color indexed="81"/>
            <rFont val="Tahoma"/>
            <family val="2"/>
          </rPr>
          <t xml:space="preserve">
ประเภทรางวัล :  </t>
        </r>
        <r>
          <rPr>
            <b/>
            <sz val="9"/>
            <color indexed="81"/>
            <rFont val="Tahoma"/>
            <family val="2"/>
          </rPr>
          <t xml:space="preserve">นักวิจัยที่ได้รับรางวัลระดับนานาชาติ </t>
        </r>
        <r>
          <rPr>
            <sz val="9"/>
            <color indexed="81"/>
            <rFont val="Tahoma"/>
            <family val="2"/>
          </rPr>
          <t>ประจำปี 2561
1. ชื่อรางวัลที่ได้รับ :  EUDRAGIT Award 2016
คือ รศ.ดร.วิวัฒน์ พิชญากร
2. ชื่อรางวัลที่ได้รับ :  รางวัลเหรียญเงิน 46th International Exhibition of Inventions Geneva
ชื่อผลงาน :  กรรมวิธีการผลิตสารสกัดชะมวงโอนด้วยวิธีที่เป็นมิตรต่อสิ่งแวดล้อม
คือ รศ.ดร.ภาคภูมิ พาณิชยูปการนันท์ (ผู้ประดิษฐ์หลัก)</t>
        </r>
      </text>
    </comment>
    <comment ref="H367" authorId="0" shapeId="0" xr:uid="{00000000-0006-0000-0C00-000030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วุฒิ, นิสริน,พัชราพร,ยุวดี,ทนงศักดิ์</t>
        </r>
      </text>
    </comment>
    <comment ref="I367" authorId="0" shapeId="0" xr:uid="{00000000-0006-0000-0C00-00003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วุฒิ, นิสริน,พัชราพร,ยุวดี,ทนงศักดิ์</t>
        </r>
      </text>
    </comment>
    <comment ref="I385" authorId="0" shapeId="0" xr:uid="{00000000-0006-0000-0C00-00003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กลุ่มเป้าหมาย คือ นศ.ป.ตรีชั้นปีที่ 5 และบัณฑิตศึกษาชั้นปีที่ 1</t>
        </r>
      </text>
    </comment>
    <comment ref="H386" authorId="0" shapeId="0" xr:uid="{00000000-0006-0000-0C00-00003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รายการซ่อมไม่แล้วเสร็จ ปี 61 จำนวน 7 รายการ
http://officeadmin.pharmacy.psu.ac.th/e-office/bservice/listservice1.php?Page=3</t>
        </r>
      </text>
    </comment>
    <comment ref="B388" authorId="0" shapeId="0" xr:uid="{00000000-0006-0000-0C00-00003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แยกเป็นสายวิชาการ
และสายสนับสนุน</t>
        </r>
      </text>
    </comment>
  </commentList>
</comments>
</file>

<file path=xl/sharedStrings.xml><?xml version="1.0" encoding="utf-8"?>
<sst xmlns="http://schemas.openxmlformats.org/spreadsheetml/2006/main" count="3266" uniqueCount="889">
  <si>
    <t>ระบบงาน</t>
  </si>
  <si>
    <t>ผู้รับผิดชอบ</t>
  </si>
  <si>
    <t>ระดับปริญญาตรี</t>
  </si>
  <si>
    <t>ระดับบัณฑิตศึกษา</t>
  </si>
  <si>
    <t>วิเคราะห์</t>
  </si>
  <si>
    <r>
      <t>วิจัยและพัฒนา (</t>
    </r>
    <r>
      <rPr>
        <b/>
        <sz val="14"/>
        <color theme="1"/>
        <rFont val="TH SarabunPSK"/>
        <family val="2"/>
      </rPr>
      <t>R&amp;D</t>
    </r>
    <r>
      <rPr>
        <sz val="14"/>
        <color theme="1"/>
        <rFont val="TH SarabunPSK"/>
        <family val="2"/>
      </rPr>
      <t>)</t>
    </r>
  </si>
  <si>
    <t>ความพึงพอใจของเครือข่ายต่อการให้บริการ</t>
  </si>
  <si>
    <t>จำนวนบทความที่ผลิตต่อปี</t>
  </si>
  <si>
    <t>จำนวนการประชุมที่จัดโดยคณะต่อปี</t>
  </si>
  <si>
    <t>พัฒนาบุคลากร</t>
  </si>
  <si>
    <t>บริหารบุคลากร</t>
  </si>
  <si>
    <t>การบริหารพัสดุ</t>
  </si>
  <si>
    <t>ความพึงพอใจของผู้รับบริการ</t>
  </si>
  <si>
    <t>ร้อยละของอาจารย์ประจำหลักสูตรที่มีผลงานที่กำหนดตามเกณฑ์ประกันคุณภาพ</t>
  </si>
  <si>
    <t>ได้หลักสูตรที่ผ่านการรับรองจากสกอ.</t>
  </si>
  <si>
    <t>ได้หลักสูตรที่ผ่านการรับรองจากสภาวิชาชีพ</t>
  </si>
  <si>
    <t>ผลการดำเนินการของหลักสูตรผ่านตามเกณฑ์</t>
  </si>
  <si>
    <t>จำนวนครั้งที่คณะฯ จัดอบรมด้านการเรียนการสอน</t>
  </si>
  <si>
    <t>ร้อยละของผู้เข้าร่วมอบรมด้านการเรียนการสอน</t>
  </si>
  <si>
    <t>จำนวนช่องทางในการประชาสัมพันธ์</t>
  </si>
  <si>
    <t>ร้อยละของรายวิชาที่นักศึกษาที่สอบผ่านตามเกณฑ์ที่แต่ละรายวิชากำหนด</t>
  </si>
  <si>
    <t>ร้อยละนักศึกษาที่มีผลการเรียนต่ำกว่า 2.30 ในแต่ละภาคการศึกษา</t>
  </si>
  <si>
    <t>ร้อยละของรายวิชาที่มีการทวนสอบผลสัมฤทธิ์</t>
  </si>
  <si>
    <t>ผลการประเมินการสอนของอาจารย์ผู้สอน (PSU-TES)</t>
  </si>
  <si>
    <t>ผลการประเมินรายวิชา (eva.pharmacy.psu.ac.th)</t>
  </si>
  <si>
    <t>ร้อยละของอาจารย์ประจำที่มีผลงานที่กำหนดตามเกณฑ์ประกันคุณภาพ</t>
  </si>
  <si>
    <t>จำนวนผลงานตีพิมพ์เฉลี่ยในฐานข้อมูล ISI/Scopusของนักศึกษาระดับปริญญาเอกในแต่ละปีการศึกษา</t>
  </si>
  <si>
    <t>ผลประเมินรายวิชา (eva.pharmacy.psu.ac.th)</t>
  </si>
  <si>
    <t>จำนวนผลงานตีพิมพ์เฉลี่ยในฐานข้อมูล ISI/Scopus/TCI Q1 ของนักศึกษาระดับปริญญาโทในแต่ละปีการศึกษา</t>
  </si>
  <si>
    <t>ร้อยละของนักศึกษาที่สอบ Proposal/QE/Thesis เป็นไปตามแผนคณะฯ</t>
  </si>
  <si>
    <t>อัตราการสำเร็จการศึกษาตามเวลาที่กำหนด</t>
  </si>
  <si>
    <t xml:space="preserve">จำนวนช่องทางในการประชาสัมพันธ์ </t>
  </si>
  <si>
    <t>ปาริฉัตร (รองวิจัยฯ)</t>
  </si>
  <si>
    <t>ร้อยละของนักวิจัยที่ค้างส่งผลงาน</t>
  </si>
  <si>
    <t>อัตราการคงอยู่เมื่อสิ้นสุดการเรียนชั้นปีที่ 1</t>
  </si>
  <si>
    <t>ร้อยละของเครื่องมือที่พร้อมใช้งาน</t>
  </si>
  <si>
    <t>ร้อยละของผลการวิเคราะห์ที่ส่งมอบล่าช้า</t>
  </si>
  <si>
    <t>ร้อยละของความถูกต้องของรายงานผลการวิเคราะห์</t>
  </si>
  <si>
    <t>จำนวนครั้งของการไม่พร้อมในการให้บริการวิเคราะห์</t>
  </si>
  <si>
    <t>รายได้จากการบริการวิเคราะห์</t>
  </si>
  <si>
    <t>จำนวนคู่ความร่วมมือ/เครือข่ายที่เหมาช่วง</t>
  </si>
  <si>
    <t>จำนวนลูกค้าใหม่ต่อปี</t>
  </si>
  <si>
    <t xml:space="preserve">จำนวน CAR (Corrective Action Request) ที่ได้รับการแก้ไขตามระบบ ISO </t>
  </si>
  <si>
    <t>จำนวนรายการวิเคราะห์ที่ได้รับการรับรองมาตรฐาน (ISO)</t>
  </si>
  <si>
    <t>ระยะเวลาของการซ่อมบำรุงเครื่องมือตามแผน</t>
  </si>
  <si>
    <t>จำนวนครั้งของการไม่พร้อมในการให้บริการ</t>
  </si>
  <si>
    <t>ร้อยละของการบริการที่ส่งมอบล่าช้า</t>
  </si>
  <si>
    <t>ร้อยละของรายการที่สำเร็จตามข้อตกลงกับลูกค้า</t>
  </si>
  <si>
    <t>จำนวนครั้งที่ปฏิเสธงาน</t>
  </si>
  <si>
    <t>รายได้จากการบริการ</t>
  </si>
  <si>
    <t>จำนวนเครือข่าย CPE</t>
  </si>
  <si>
    <t>ร้อยละของการประเมินที่ทันตามรอบเวลา</t>
  </si>
  <si>
    <t>จำนวนครั้งที่รับรอง CPE</t>
  </si>
  <si>
    <t>ร้อยละของอาจารย์ที่เข้าสู่ตำแหน่งทางวิชาการที่สูงขึ้น</t>
  </si>
  <si>
    <t>ร้อยละของอาจารย์ที่เข้าสู่ตำแหน่งทางวิชาการที่สูงขึ้นภายในเวลาที่กำหนด</t>
  </si>
  <si>
    <t>จำนวนบุคลากรที่ไม่ผ่านการประเมินตามเกณฑ์ความก้าวหน้าของมหาวิทยาลัย</t>
  </si>
  <si>
    <t>ผลประเมินความพึงพอใจต่อกระบวนการพัฒนาบุคลากร</t>
  </si>
  <si>
    <t>ผลประเมินความไม่พึงพอใจของบุคลากรต่อองค์กร</t>
  </si>
  <si>
    <t>ความพึงพอใจของหน่วยงานต่อพนักงานใหม่</t>
  </si>
  <si>
    <t xml:space="preserve">จำนวนข้อร้องเรียนเรื่องบริหารบุคลากร </t>
  </si>
  <si>
    <t>ร้อยละของพนักงานใหม่ที่ผ่านการประเมิน</t>
  </si>
  <si>
    <t>จำนวนผลเชิงพัฒนา/นวัตกรรมที่นำ LEAN* เข้ามาใช้ในการดำเนินการ</t>
  </si>
  <si>
    <t>จำนวนครั้งที่มีการสอบสวนกรณีกระทำผิดวินัยและจรรยาบรรณ</t>
  </si>
  <si>
    <t>ร้อยละของการบรรจุอัตราว่าง (หาคนบรรจุอัตราว่างได้)</t>
  </si>
  <si>
    <t xml:space="preserve">งบประมาณที่ใช้สำหรับการตรวจสุขภาพประจำปี </t>
  </si>
  <si>
    <t>จำนวนข้อร้องเรียนเรื่องกระทำผิดวินัยและจรรยาบรรณ</t>
  </si>
  <si>
    <t>จำนวนบุคลากรที่มีผลการประเมินการปฏิบัติงาน น้อยกว่าร้อยละ 60</t>
  </si>
  <si>
    <t>จำนวนจุด wifi ที่ให้บริการต่อนักศึกษา</t>
  </si>
  <si>
    <t>ร้อยละของอุปกรณ์คอมพิวเตอร์ที่พร้อมใช้</t>
  </si>
  <si>
    <t>จำนวนข้อร้องเรียนเรื่องความพร้อมใช้ของอุปกรณ์/การให้บริการ</t>
  </si>
  <si>
    <t>ความพึงพอใจของผู้ใช้บริการ (การเข้าถึงฐานข้อมูล)</t>
  </si>
  <si>
    <t xml:space="preserve">จำนวนครั้งที่เครื่องคอมพิวเตอร์แม่ข่ายถูกโจมตี (hack) </t>
  </si>
  <si>
    <t>ร้อยละของการมีส่วนร่วมของหน่วยงานในการจัดทำฐานข้อมูล</t>
  </si>
  <si>
    <t>ร้อยละของอุปกรณ์โสตพร้อมใช้</t>
  </si>
  <si>
    <t>จำนวนข้อร้องเรียนเรื่องความพร้อมใช้งานของอุปกรณ์/การให้บริการ</t>
  </si>
  <si>
    <t>ความพึงพอใจของผู้ใช้บริการ (อุปกรณ์ + การบริการ)</t>
  </si>
  <si>
    <t>สนับสนุนการเรียนการสอน
(ด้านโสตทัศนูปกรณ์)</t>
  </si>
  <si>
    <t>Leading indicators/Lagging indicators</t>
  </si>
  <si>
    <t>/</t>
  </si>
  <si>
    <t>ผลิต (รับจ้าง)</t>
  </si>
  <si>
    <t>จำนวนรายการที่ผลิตได้</t>
  </si>
  <si>
    <t>ทุนการศึกษา</t>
  </si>
  <si>
    <t>วินัยนักศึกษา</t>
  </si>
  <si>
    <t>สัดส่วนของแหล่งฝึกที่แสดงความจำนงรับนศ.มอ.ฝึกงานต่อจำนวนนศ. ที่เข้าฝึกงานทั้งหมด (ปีต่อปี)</t>
  </si>
  <si>
    <t>ร้อยละของนศ.ที่เข้าฝึกงานตามแหล่งฝึกที่มีคุณสมบัติสอดคล้องกับเกณฑ์สภา</t>
  </si>
  <si>
    <t>จำนวนโครงการเตรียมความพร้อมฝึกงาน</t>
  </si>
  <si>
    <t>ความพึงพอใจของนศ.ต่อกิจกรรมเตรียมความพร้อม/ปฐมนิเทศ</t>
  </si>
  <si>
    <t>ผลประเมินการฝึกงานด้านพฤติกรรม</t>
  </si>
  <si>
    <t xml:space="preserve">CP1 ระบบงานจัดการเรียนการสอน </t>
  </si>
  <si>
    <t>CP1-1 กระบวนการพัฒนาและปรับปรุงหลักสูตร</t>
  </si>
  <si>
    <t>CP1-2 กระบวนการคัดเลือกนักศึกษา</t>
  </si>
  <si>
    <t>CP1-3 กระบวนการจัดการเรียนการสอนและการประเมินผล</t>
  </si>
  <si>
    <t>CP2 การวิจัย</t>
  </si>
  <si>
    <t>CP2-2 กระบวนการบริหารจัดการด้านการวิจัย</t>
  </si>
  <si>
    <t>CP2-1 กระบวนการทำวิจัย</t>
  </si>
  <si>
    <t>CP2-3 กระบวนการจัดการนวัตกรรมและส่งเสริมการนำผลงานวิจัยไปใช้ประโยชน์</t>
  </si>
  <si>
    <t>CP3 ระบบงานบริการวิชาการ</t>
  </si>
  <si>
    <t>CP3-1 กระบวนการผลิต วิเคราะห์ และพัฒนาเภสัชภัณฑ์และเครื่องสำอาง</t>
  </si>
  <si>
    <t>บริการวิชาชีพ</t>
  </si>
  <si>
    <t>CP3-3 กระบวนการเผยแพร่ความรู้ด้านเภสัชศาสตร์</t>
  </si>
  <si>
    <t>Support Process</t>
  </si>
  <si>
    <t>SP4 กระบวนการพัฒนาและบริหารทรัพยากรบุคคล</t>
  </si>
  <si>
    <t>SP3 กระบวนการจัดการด้านเทคโนโลยีสารสนเทศ</t>
  </si>
  <si>
    <t>SP5 กระบวนการจัดการสภาพแวดล้อมและสาธารณูปโภค</t>
  </si>
  <si>
    <t>SP7 กระบวนการจัดการพัสดุ</t>
  </si>
  <si>
    <t>SP6 กระบวนการบริหารงบประมาณ</t>
  </si>
  <si>
    <t>CP1-5 กระบวนการพัฒนานักศึกษา</t>
  </si>
  <si>
    <t>CP1-4 กระบวนการฝึกปฏิบัติงานเชิงวิชาชีพ</t>
  </si>
  <si>
    <t>CP3-2 กระบวนการจำหน่ายและให้คำปรึกษาด้านเภสัชภัณฑ์</t>
  </si>
  <si>
    <t>SP1 กระบวนการจัดการข้อมูลสารสนเทศ</t>
  </si>
  <si>
    <t>SP2 กระบวนการจัดการความรู้และนวัตกรรม</t>
  </si>
  <si>
    <t>SP8 กระบวนการจัดการงานวิเทศสัมพันธ์</t>
  </si>
  <si>
    <t>หน่วย</t>
  </si>
  <si>
    <t>ร้อยละ</t>
  </si>
  <si>
    <t>เป้าหมาย</t>
  </si>
  <si>
    <t>ครั้ง</t>
  </si>
  <si>
    <t>รอบปี</t>
  </si>
  <si>
    <t>หลักสูตร</t>
  </si>
  <si>
    <t>คน</t>
  </si>
  <si>
    <t>คะแนน</t>
  </si>
  <si>
    <t>ช่องทาง</t>
  </si>
  <si>
    <t>ข้อ</t>
  </si>
  <si>
    <t>ร้อยละของข้อร้องเรียนที่ได้รับการแก้ไขในกระบวนการจัดการเรียนการสอน</t>
  </si>
  <si>
    <t>ผลงาน</t>
  </si>
  <si>
    <t>แหล่งฝึก</t>
  </si>
  <si>
    <t>โครงการ</t>
  </si>
  <si>
    <t>ร้อยละของนักศึกษาที่เข้าร่วมกิจกรรม</t>
  </si>
  <si>
    <t>จำนวนแหล่งฝึกที่ได้รับจัดสรรต่อจำนวนนักศึกษา</t>
  </si>
  <si>
    <t>จำนวนนักศึกษาที่ฝึกงานไม่เสร็จตามกำหนด</t>
  </si>
  <si>
    <t>บาท</t>
  </si>
  <si>
    <t>แหล่ง</t>
  </si>
  <si>
    <t>คู่ความร่วมมือ</t>
  </si>
  <si>
    <t>เดือน/ปี</t>
  </si>
  <si>
    <t>จำนวนลูกค้าทั้งหมดต่อปี</t>
  </si>
  <si>
    <t>รายการ</t>
  </si>
  <si>
    <t>สูตร</t>
  </si>
  <si>
    <t>ชิ้น</t>
  </si>
  <si>
    <t>เครือข่าย</t>
  </si>
  <si>
    <t>หน่วยกิต</t>
  </si>
  <si>
    <t>บทความ</t>
  </si>
  <si>
    <t>จุด</t>
  </si>
  <si>
    <t xml:space="preserve">พื้นที่ที่ให้บริการ wifi (ความครอบคลุม) ต่อพื้นที่ทั้งหมดของคณะฯ </t>
  </si>
  <si>
    <t>ตารางเมตร/ร้อยละ</t>
  </si>
  <si>
    <t>ชม./วัน/ครั้ง</t>
  </si>
  <si>
    <t>จำนวนบุคลากรที่ได้เลื่อนตำแหน่งทางวิชาการ</t>
  </si>
  <si>
    <t>จำนวนผู้นำ (คณบดี/ทีมบริหาร,หัวหน้าภาค/ฝ่าย) ที่ได้รับการพัฒนา/อบรม 
ด้านการบริหารจัดการ</t>
  </si>
  <si>
    <t>ข้อมูลฐาน QA เดิม</t>
  </si>
  <si>
    <t>Result 7 Screening</t>
  </si>
  <si>
    <t>Result 7 Final</t>
  </si>
  <si>
    <t>ร้อยละของอาจารย์ประจำหลักสูตร/อาจารย์ผู้รับผิดชอบหลักสูตร
ที่มีผลงานที่กำหนดตามเกณฑ์ประกันคุณภาพ</t>
  </si>
  <si>
    <t>7.1 ก</t>
  </si>
  <si>
    <t>7.1 ก (ต่อจำนวนผู้สำเร็จการศึกษา)</t>
  </si>
  <si>
    <t>7.1 ข</t>
  </si>
  <si>
    <t>จำนวนผู้รับบริการจำหน่ายและให้คำปรึกษาด้านเภสัชภัณฑ์เฉลี่ยต่อเดือน</t>
  </si>
  <si>
    <t>หน่วยเภสัชสนเทศ</t>
  </si>
  <si>
    <t>ล้านคน</t>
  </si>
  <si>
    <t>ร้อยละคำถามบน web page ที่ได้รับการตอบ</t>
  </si>
  <si>
    <t>7.1 ข (ครุภัณฑ์วิทย์)</t>
  </si>
  <si>
    <t>จำนวนครั้งที่ระบบเครือข่ายล่ม (server down)</t>
  </si>
  <si>
    <t>7.1 ค</t>
  </si>
  <si>
    <t>7.2 ก</t>
  </si>
  <si>
    <t>การจัดประชุมวิชาการ</t>
  </si>
  <si>
    <t>7.3 ก</t>
  </si>
  <si>
    <t>7.4 ก</t>
  </si>
  <si>
    <t>7.1 ข/7.4 ก</t>
  </si>
  <si>
    <t>7.5 ก</t>
  </si>
  <si>
    <t>7.5 ก (ทั้งหมด)</t>
  </si>
  <si>
    <t>สัดส่วนผลงานวิจัยที่ได้รับการตีพิมพ์ในฐาน Scopus หรือ ISI ต่อจำนวนอาจารย์ประจำ</t>
  </si>
  <si>
    <t>จำนวนครั้งของบทความที่ได้รับการอ้างอิง (citation)</t>
  </si>
  <si>
    <t>ค่าเฉลี่ย H-index ของอาจารย์ประจำ</t>
  </si>
  <si>
    <t>จำนวนอนุสิทธิบัตร/สิทธิบัตร</t>
  </si>
  <si>
    <t>100 (2/2)</t>
  </si>
  <si>
    <t>66.7 (2/3)</t>
  </si>
  <si>
    <t xml:space="preserve">จำนวนนักศึกษาระดับปริญญาตรี / บัณฑิตศึกษาที่ไปแลกเปลี่ยนทำกิจกรรมในต่างประเทศ (outbound) </t>
  </si>
  <si>
    <t>จำนวนนักศึกษาต่างชาติที่มาแลกเปลี่ยน (inbound)</t>
  </si>
  <si>
    <t>&gt; 4.00</t>
  </si>
  <si>
    <t>ไม่ล่ม</t>
  </si>
  <si>
    <t>ความพึงพอใจของผู้รับบริการวิชาการ</t>
  </si>
  <si>
    <t>ร้อยละของนักศึกษาระดับบัณฑิตศึกษาที่เป็นศิษย์เก่า</t>
  </si>
  <si>
    <t>ร้อยละของอาจารย์ที่มีคุณวุฒิปริญญาเอกหรือเทียบเท่า</t>
  </si>
  <si>
    <t>จำนวนข้อร้องเรียนหรือข้อเสนอแนะจากหน่วยตรวจสอบภายใน</t>
  </si>
  <si>
    <t>จำนวนข้อร้องเรียนเกี่ยวกับการบริหารงานของผู้บริหารคณะฯ</t>
  </si>
  <si>
    <t>จำนวนการกระทำผิดจริยธรรมและมีการสอบสวนลงโทษของบุคลากร</t>
  </si>
  <si>
    <t>เงินกองทุนวิจัยทั้งหมด (ล้านบาท)</t>
  </si>
  <si>
    <t xml:space="preserve"> - การพัฒนาสูตรตำรับยา/เครื่องสำอาง</t>
  </si>
  <si>
    <t>งานบริการฯ</t>
  </si>
  <si>
    <t>ฝ่ายวิจัยฯ</t>
  </si>
  <si>
    <t>การเงิน</t>
  </si>
  <si>
    <t>ศบภ.</t>
  </si>
  <si>
    <t>การเจ้าหน้าที่</t>
  </si>
  <si>
    <t>หน่วยกิจการฯ</t>
  </si>
  <si>
    <t>วิเทศฯ</t>
  </si>
  <si>
    <t>ร้านยา</t>
  </si>
  <si>
    <t>DIC</t>
  </si>
  <si>
    <t>พัสดุ</t>
  </si>
  <si>
    <t>IT</t>
  </si>
  <si>
    <t>หน่วยฝึกงานฯ</t>
  </si>
  <si>
    <t>งานแผนฯ</t>
  </si>
  <si>
    <t>หน่วยงาน</t>
  </si>
  <si>
    <t>หน่วยวิเทศฯ</t>
  </si>
  <si>
    <t>มีข้อกล่าวหา
แต่ไม่มีจำนวนนศ.</t>
  </si>
  <si>
    <t>จำนวนเครื่องมือวิทยาศาสตร์ที่เสียหายจากปัญหาระบบไฟฟ้า</t>
  </si>
  <si>
    <t>รับจ้างผลิตผลิตภัณฑ์ 
(ยาแผนโบราณ + เครื่องสำอาง) ตามความต้องการของลูกค้า</t>
  </si>
  <si>
    <t>ศบภ./โรงงานยา</t>
  </si>
  <si>
    <t>อารีย์ /ผช.วิชาการ</t>
  </si>
  <si>
    <t>ฝ่ายบริการวิชาชีพ</t>
  </si>
  <si>
    <t>ณัฏฐ์พัชร์/ผช.วิชาการ</t>
  </si>
  <si>
    <t>นภาพร/ผช.บริการวิชาการ</t>
  </si>
  <si>
    <t>ลินดา/รองบริหารฯ</t>
  </si>
  <si>
    <t>ลินดา/นุสรา/รองบริหารฯ</t>
  </si>
  <si>
    <t>พงศภรณ์/รองแผนฯ</t>
  </si>
  <si>
    <t>หน่วยโสตฯ</t>
  </si>
  <si>
    <t>พิมพ์พรรณ/รองแผนฯ</t>
  </si>
  <si>
    <t>พรทิพย์/รองแผนฯ</t>
  </si>
  <si>
    <t>นภาพร/ผช.วิเทศฯ</t>
  </si>
  <si>
    <t>ศิริพงษ์/ผช.เทคโนฯ</t>
  </si>
  <si>
    <t>ภานุชญา/ผช.เทคโนฯ</t>
  </si>
  <si>
    <t>ศิริมาส/ผจก.ร้านยา</t>
  </si>
  <si>
    <t>กมล/ผช.บริการวิชาการ</t>
  </si>
  <si>
    <t>อภิเดช/รองพัฒนา นศ.ฯ</t>
  </si>
  <si>
    <t>นฤมล/สุวรรณา/ยุวดี
รองพัฒนา นศ.ฯ</t>
  </si>
  <si>
    <t>ปาณิสรา/รองวิจัยฯ</t>
  </si>
  <si>
    <t>ปาณิสรา/รองวิชาการ</t>
  </si>
  <si>
    <t>6.1 Screening</t>
  </si>
  <si>
    <t>ร้อยละของรายวิชาที่เน้นผู้เรียนเป็นสำคัญ</t>
  </si>
  <si>
    <t>ร้อยละอาจารย์ที่มีทุนวิจัย</t>
  </si>
  <si>
    <t>ร้อยละของนักวิจัยที่มีค่า H-index &gt; 20</t>
  </si>
  <si>
    <t>/ (ISI/Scopus)</t>
  </si>
  <si>
    <t>ผลิตสมุนไพร/เครื่องสำอาง
เพื่อจำหน่าย</t>
  </si>
  <si>
    <t>ปีการศึกษา</t>
  </si>
  <si>
    <t>ร้อยละของหลักสูตรที่ได้ดำเนินการปรับปรุงหลักสูตรตามแผนดำเนินงาน</t>
  </si>
  <si>
    <t>ร้อยละของการดำเนินการของหลักสูตรตามองค์ประกอบที่ 1.1 (เกณฑ์ สกอ.)</t>
  </si>
  <si>
    <t>สนับสนุนด้านอาคาร สถานที่</t>
  </si>
  <si>
    <t xml:space="preserve">จำนวนครั้งที่เกิดเหตุการณ์ความไม่ปลอดภัยด้านชีวอนามัย/ห้องปฏิบัติการ </t>
  </si>
  <si>
    <t xml:space="preserve">จำนวนครั้งที่จัดอบรมด้านความปลอดภัยด้านชีวอนามัย/ห้องปฏิบัติการ </t>
  </si>
  <si>
    <t>ภ.เคมี (พี่เอ๋)</t>
  </si>
  <si>
    <t>ปีงบประมาณ</t>
  </si>
  <si>
    <t>ปี</t>
  </si>
  <si>
    <t>ร้อยละของอนุสิทธิบัตร/สิทธิบัตรที่มีการนำไปใช้ประโยชน์ภายใน 3 ปี</t>
  </si>
  <si>
    <t xml:space="preserve"> - ประชุมวิชาการคณะเภสัชศาสตร์</t>
  </si>
  <si>
    <t xml:space="preserve"> - ด้านการบริบาลทางเภสัชกรรม </t>
  </si>
  <si>
    <t>ภ.คลินิก</t>
  </si>
  <si>
    <t>MOU</t>
  </si>
  <si>
    <t>คณะกก.ดำเนินการความปลอดภัยของห้องปฏิบัติการ 
คณะเภสัชศาสตร์</t>
  </si>
  <si>
    <t>ความพึงพอใจของผู้ใช้บริการ 
(ด้าน hardware/software / การเชื่อมต่อ wifi/การบริการ)</t>
  </si>
  <si>
    <t>2/2</t>
  </si>
  <si>
    <t xml:space="preserve"> 8/9 </t>
  </si>
  <si>
    <t xml:space="preserve"> 2/2 </t>
  </si>
  <si>
    <t>ร้อยละของผู้สมัครจากภาคใต้แต่ละโครงการ/รอบ</t>
  </si>
  <si>
    <t>ร้อยละของผู้สมัครจากภาคอื่น ๆ แต่ละโครงการ/รอบ</t>
  </si>
  <si>
    <t>ร้อยละนักศึกษาที่มีผลการเรียนต่ำกว่า 2.30 และมีผลการเรียนดีขึ้น
ในภาคการศึกษาถัดไป</t>
  </si>
  <si>
    <t>1 (วิกฤต)</t>
  </si>
  <si>
    <t>ร้อยละของจำนวนนักศึกษาที่รับเข้าเป็นไปตามเป้าหมาย (ป.ตรี)</t>
  </si>
  <si>
    <t>ร้อยละของจำนวนนักศึกษาที่รับเข้าเป็นไปตามเป้าหมาย (โท/เอก)</t>
  </si>
  <si>
    <t>อัตราการสอบผ่านใบประกอบวิชาชีพในครั้งแรก (ภายใน 1 ปี)</t>
  </si>
  <si>
    <t>ระยะเวลาที่ใช้ในการศึกษา (Retention time) (โท/เอกฐานตรี/เอกฐานโท)</t>
  </si>
  <si>
    <t>80.43 (84.9)</t>
  </si>
  <si>
    <t>70.13 (54/77)</t>
  </si>
  <si>
    <t xml:space="preserve">ร้อยละของนักศึกษาระดับปริญญาตรีที่ drop out/retired </t>
  </si>
  <si>
    <t>16/3</t>
  </si>
  <si>
    <t>ร้อยละของแหล่งฝึกที่แสดงความจำนงรับนักศึกษาฝึกงานต่อเนื่อง (2 ปีติดกัน)</t>
  </si>
  <si>
    <t>2.49 (20/802)</t>
  </si>
  <si>
    <t>64.4 (29/45)</t>
  </si>
  <si>
    <t>3.74/3.93</t>
  </si>
  <si>
    <t>3.12/3.38</t>
  </si>
  <si>
    <t>ความพึงพอใจของบุคลากรต่อสภาพแวดล้อมในการทำงาน 
(สายวิชาการ/สายสนับสนุน)</t>
  </si>
  <si>
    <t>1/4</t>
  </si>
  <si>
    <t>ไม่มีข้อร้องเรียน</t>
  </si>
  <si>
    <t>N/A</t>
  </si>
  <si>
    <t xml:space="preserve">ร้อยละของนักศึกษาที่เข้าร่วมอบรมด้านความปลอดภัย
ด้านชีวอนามัย/ห้องปฏิบัติการ </t>
  </si>
  <si>
    <t>1.4/1.9</t>
  </si>
  <si>
    <t>จำนวนบุคลากรที่เข้ารับการอบรมด้านการเรียนการสอน / วิจัย / วิชาการ 
(สายวิชาการ/สายสนับสนุน)</t>
  </si>
  <si>
    <t>4.00/3.71</t>
  </si>
  <si>
    <t>3.89/3.89</t>
  </si>
  <si>
    <t>ผลประเมินความผูกพันต่อองค์กร (สายวิชาการ/สายสนับสนุน)</t>
  </si>
  <si>
    <t>100 (5/5)</t>
  </si>
  <si>
    <t xml:space="preserve"> - เภสัชอุตสาหการ</t>
  </si>
  <si>
    <t xml:space="preserve"> - บริบาลทางเภสัชกรรม</t>
  </si>
  <si>
    <t>20,677.5/17,692</t>
  </si>
  <si>
    <t>20,230.1/17,709.8</t>
  </si>
  <si>
    <t>อัตราการสำเร็จการศึกษา 
(สาขาวิชาเภสัชศาสตร์/สาขาวิชาบริบาลทางเภสัชกรรม)</t>
  </si>
  <si>
    <t>……………./131</t>
  </si>
  <si>
    <t>……………../131</t>
  </si>
  <si>
    <t>ผลการดำเนินงาน
(2561)</t>
  </si>
  <si>
    <t>ผลการดำเนินงาน
(2562)</t>
  </si>
  <si>
    <t>ผลการดำเนินงาน
(2560)</t>
  </si>
  <si>
    <t>ได้หลักสูตรที่ผ่านการรับรองมาตรฐานจากสกอ.</t>
  </si>
  <si>
    <t>&gt;4.21
(เต็ม 5 คะแนน)</t>
  </si>
  <si>
    <t>ร้อยละของการปรับปรุงตามข้อเสนอแนะของกรรมการประเมิน</t>
  </si>
  <si>
    <t>คะแนนการคัดเลือกด้วยวิธี Admission  (สูงสุด/ต่ำสุด)</t>
  </si>
  <si>
    <t>คะแนน O-NET ของนักศึกษาที่รับด้วยวิธีต่าง ๆ</t>
  </si>
  <si>
    <t>จำนวนผู้สมัคร (ชาวไทย/ชาวต่างชาติ)</t>
  </si>
  <si>
    <t>ผลสอบ pre-test ปี 4</t>
  </si>
  <si>
    <t>การจัดสรรแหล่งฝึกปฏิบัติงานวิชาชีพ</t>
  </si>
  <si>
    <t>การเตรียมความพร้อมนักศึกษาสำหรับการฝึกปฏิบัติงานวิชาชีพ</t>
  </si>
  <si>
    <t>การฝึกปฏิบัติงานและการประเมินผล</t>
  </si>
  <si>
    <t>การพัฒนาแหล่งฝึกปฏิบัติงาน</t>
  </si>
  <si>
    <t>ผลการสอบ pre-test</t>
  </si>
  <si>
    <t xml:space="preserve">ผลประเมินการฝึกงานด้านความรู้ </t>
  </si>
  <si>
    <t>ช่องทางการสื่อสารกับแหล่งฝึกปฏิบัติงานวิชาชีพ</t>
  </si>
  <si>
    <t>จำนวนกิจกรรมที่พัฒนาร่วมกับแหล่งฝึก</t>
  </si>
  <si>
    <t>สัดส่วนแหล่งฝึกที่ได้รับการพัฒนาต่อแหล่งฝึกทั้งหมด</t>
  </si>
  <si>
    <t>ความพึงพอใจของแหล่งฝึกในการติดต่อประสานงานกับจนท.ฝึกงาน</t>
  </si>
  <si>
    <t>ร้อยละของแหล่งฝึกที่เข้าร่วมกิจกรรมการพัฒนาที่คณะฯ เสนอ</t>
  </si>
  <si>
    <t>จำนวน</t>
  </si>
  <si>
    <t xml:space="preserve">ร้อยละของนักศึกษาได้รับทราบข้อมูลการรับสมัครทุนผ่านช่องทางใดช่องทางหนึ่ง </t>
  </si>
  <si>
    <t>ร้อยละนักศึกษาสมัครทุนมีความเข้าใจถึงเกณฑ์และเงื่อนไขในการสมัครทุน</t>
  </si>
  <si>
    <t>ร้อยละของนักศึกษารับทุนต่อนักศึกษาที่ผ่านเกณฑ์ความขาดแคลนระดับ 3 ขึ้นไป</t>
  </si>
  <si>
    <t>จำนวนนักศึกษาติดต่อขอสมัครทุนหลังการปิดรับสมัคร</t>
  </si>
  <si>
    <t>จำนวนกรรมการพิจารณาทุนต้องมีไม่น้อยกว่า 5 ท่าน</t>
  </si>
  <si>
    <t>กิจกรรมนักศึกษา</t>
  </si>
  <si>
    <t>ร้อยละของโครงการที่ดำเนินการไปตามแผนปฏิบัติการ</t>
  </si>
  <si>
    <t>ร้อยละของนักศึกษาได้รับการแจ้งข้อมูลกิจกรรมภาคบังคับผ่านช่องทางใดช่องทางหนึ่งหลังเปิดภาคการศึกษา ภายใน 1 สัปดาห์</t>
  </si>
  <si>
    <t>ร้อยละของนักศึกษาแต่ละชั้นปีที่ผ่านเกณฑ์เข้าร่วมกิจกรรมเสริมหลักสูตร</t>
  </si>
  <si>
    <t>ร้อยละของนักศึกษาชั้นปีที่ 4 ผ่านเกณฑ์เข้าร่วมกิจกรรมเสริมหลักสูตรภาคบังคับ</t>
  </si>
  <si>
    <t>จำนวนนักศึกษาชั้นปีที่ 5 ที่ติดต่อขอทำกิจกรรมเพื่อผ่านเกณฑ์เข้าร่วมกิจกรรมหลักสูตรของมหาวิทยาลัย (ชั้นปีที่ 6 ฝึกงานนอกคณะฯ ทั้งปี)</t>
  </si>
  <si>
    <t>จำนวนข้อร้องเรียนด้านวินัยนักศึกษาต่อปีการศึกษา</t>
  </si>
  <si>
    <t>ร้อยละของข้อร้องเรียนด้านวินัยนักศึกษาที่ได้รับการแก้ไข</t>
  </si>
  <si>
    <t>ร้อยละของนักศึกษาที่ถูกร้องเรียนได้รับการควบคุมดูแลโดยหน่วยกิจการนักศึกษา</t>
  </si>
  <si>
    <t>ร้อยละของนักศึกษาเภสัชศาสตร์ที่ถูกลงโทษต่อนักศึกษามหาวิทยาลัยทั้งหมดที่ถูกลงโทษ (เฉพาะวิทยาเขตหาดใหญ่)</t>
  </si>
  <si>
    <t>นักศึกษาที่ถูกลงโทษวินัยนักศึกษาไม่กระทำผิดซ้ำ</t>
  </si>
  <si>
    <t>จำนวนผลงานวิจัยที่มีการนำเสนอในที่ประชุมวิชาการระดับชาติ/นานาชาติ</t>
  </si>
  <si>
    <t>ร้อยละโครงการวิจัยที่ดำเนินการเสร็จตามกำหนดเวลา</t>
  </si>
  <si>
    <t>การแสวงหาแหล่งทุนและความต้องการของลูกค้า</t>
  </si>
  <si>
    <t>จำนวนโจทย์วิจัยที่เกิดจากความต้องการของลูกค้า</t>
  </si>
  <si>
    <t>โจทย์</t>
  </si>
  <si>
    <t>ทุนวิจัยที่ใช้ในการดำเนินการเพื่อตอบสนองความต้องการของลูกค้า</t>
  </si>
  <si>
    <t>จำนวนผลงานวิจัยที่เกิดจากความต้องการของลูกค้า</t>
  </si>
  <si>
    <t>ระดับความพึงพอใจของผู้ใช้ผลงานวิจัย</t>
  </si>
  <si>
    <t>การกำกับและติดตามการทำวิจัย</t>
  </si>
  <si>
    <t>ร้อยละของโครงการที่ขอยกเลิกระหว่างการทำวิจัย</t>
  </si>
  <si>
    <t>ร้อยละของโครงการวิจัยที่ไม่ดำเนินการตามแผนงาน</t>
  </si>
  <si>
    <t>การพัฒนานักวิจัย</t>
  </si>
  <si>
    <t>จำนวนผู้เข้าร่วมประชุมเพื่อพัฒนาศักยภาพนักวิจัย</t>
  </si>
  <si>
    <t>ร้อยละของผู้เข้าประชุมที่นำองค์ความรู้ไปใช้</t>
  </si>
  <si>
    <t>ร้อยละของอาจารย์ประจำที่ได้รับทุนวิจัย</t>
  </si>
  <si>
    <t>งบประมาณสนับสนุนการเผยแพร่ผลงานวิจัย</t>
  </si>
  <si>
    <t>ชุมชน</t>
  </si>
  <si>
    <t>จำนวนผลงานวิจัยที่นำไปใช้ประโยชน์ในเชิงพาณิชย์</t>
  </si>
  <si>
    <t>จำนวนผลงานวิจัยที่นำไปใช้ประโยชน์เพื่อสังคม</t>
  </si>
  <si>
    <t>มูลค่าทางเศรษฐกิจที่เกิดจากการนำผลงานวิจัย/นวัตกรรม</t>
  </si>
  <si>
    <t xml:space="preserve">ระยะเวลาของการซ่อมบำรุงเครื่องมือตามแผน </t>
  </si>
  <si>
    <t>ร้อยละของเงินงบประมาณที่จัดสรรกรณีจำเป็นนอกแผนฯ</t>
  </si>
  <si>
    <t>ร้อยละของการเบิกจ่ายงบประมาณตามเป้าหมาย</t>
  </si>
  <si>
    <t>การบริหารงบประมาณ</t>
  </si>
  <si>
    <t>การเบิกจ่ายงบประมาณ</t>
  </si>
  <si>
    <t>ร้อยละของความล่าช้าในการจ่ายเงินกรณียืมเงินทดรองจ่าย</t>
  </si>
  <si>
    <t>ร้อยละของความล่าช้าในการจ่ายเงินกรณีไม่ได้ยืมเงินทดรองจ่าย
(ระบุกรอบเวลาได้รับเงินภายใน 15 วันทำการ กรณีเอกสารถูกต้องครบถ้วน)</t>
  </si>
  <si>
    <t>จำนวนข้อร้องเรียน/จำนวนข้อร้องเรียนที่ได้รับการแก้ไข</t>
  </si>
  <si>
    <t>จำนวนครั้งที่มีการทำผิดระเบียบการเงินและพัสดุ</t>
  </si>
  <si>
    <t>ระดับความพึงพอใจของผู้รับบริการ</t>
  </si>
  <si>
    <t>การจัดหาพัสดุ</t>
  </si>
  <si>
    <t>จำนวนข้อร้องเรียนเกี่ยวกับการขอซื้อขอจ้างจากผู้ค้า (กรณีอุทธรณ์/ไม่เป็นธรรมได้เฉพาะวิธีประชาสัมพันธ์, ผู้ร้องทราบช่องทางตามระเบียบภายใน 7 วันทำการ)</t>
  </si>
  <si>
    <t>ร้อยละของพัสดุที่ไม่สามารถส่งมอบได้ตามเวลาที่กำหนด</t>
  </si>
  <si>
    <t>ระดับความพึงพอใจของผู้ใช้บริการ</t>
  </si>
  <si>
    <t>จำนวนครั้งของการทำผิดระเบียบ (มีการตรวจสอบโดยหน่วยตรวจสอบภายใน)</t>
  </si>
  <si>
    <t>จำนวนข้อร้องเรียนด้านพัสดุ</t>
  </si>
  <si>
    <t>ความถูกต้องของบัญชีวัสดุคงเหลือ</t>
  </si>
  <si>
    <t>ความถูกต้องของครุภัณฑ์ประจำปี</t>
  </si>
  <si>
    <t>ระดับความพึงพอใจของผู้รับบริการพัสดุ (ภายในหน่วยงาน)</t>
  </si>
  <si>
    <t>ร้อยละของบุคลากรที่เข้ารับการอบรมด้านการเรียนการสอน / วิจัย / วิชาการ 
(สายวิชาการ/สายสนับสนุน)</t>
  </si>
  <si>
    <t>จำนวนอาจารย์ที่ยื่นขอตำแหน่งทางวิชาการ</t>
  </si>
  <si>
    <t>จำนวนบุคลากรที่เข้าสู่โครงการ talent mobility</t>
  </si>
  <si>
    <t>จำนวนบุคลากรสายวิชาการที่ กจ. ได้ทำหนังสือแจ้งเตือนเพื่อติดตามความก้าวหน้าตามเกณฑ์ของมหาวิทยาลัย</t>
  </si>
  <si>
    <r>
      <t>จำนวนอาจารย์ที่</t>
    </r>
    <r>
      <rPr>
        <u/>
        <sz val="14"/>
        <color rgb="FF0000FF"/>
        <rFont val="TH SarabunPSK"/>
        <family val="2"/>
      </rPr>
      <t>เข้าสู่</t>
    </r>
    <r>
      <rPr>
        <sz val="14"/>
        <color rgb="FF0000FF"/>
        <rFont val="TH SarabunPSK"/>
        <family val="2"/>
      </rPr>
      <t>การประเมินมาตรฐานคุณภาพการสอนของมหาวิทยาลัย (PSU-TPSF)</t>
    </r>
  </si>
  <si>
    <t>ร้อยละของบุคลากรสายสนับสนุนที่เข้าสู่ตำแหน่งที่สูงขึ้น</t>
  </si>
  <si>
    <r>
      <t>จำนวนอาจารย์ที่</t>
    </r>
    <r>
      <rPr>
        <u/>
        <sz val="14"/>
        <color rgb="FF0000FF"/>
        <rFont val="TH SarabunPSK"/>
        <family val="2"/>
      </rPr>
      <t>ผ่าน</t>
    </r>
    <r>
      <rPr>
        <sz val="14"/>
        <color rgb="FF0000FF"/>
        <rFont val="TH SarabunPSK"/>
        <family val="2"/>
      </rPr>
      <t>การประเมินมาตรฐานคุณภาพ การสอนของมหาวิทยาลัย (PSU-TPSF)</t>
    </r>
  </si>
  <si>
    <t>อัตราการลาออก โอน ย้าย (สายวิชาการ/สายสนับสนุน)</t>
  </si>
  <si>
    <t>ดัชนีความสุขของบุคลากร (Happynometer)</t>
  </si>
  <si>
    <t>จำนวนครั้งที่จัดประชุมวิชาการ</t>
  </si>
  <si>
    <t>จำนวนครั้งที่ประชุมเครือข่าย</t>
  </si>
  <si>
    <t xml:space="preserve">ร้อยละของอาจารย์ที่ตอบรับเป็นผู้ประเมิน </t>
  </si>
  <si>
    <t>จำนวนผู้เข้าร่วมประชุมวิชาการ</t>
  </si>
  <si>
    <t>รายได้จากการจัดประชุมวิชาการ</t>
  </si>
  <si>
    <t>จำนวนครั้งที่คณะฯ จัดประชุมวิชาการ</t>
  </si>
  <si>
    <t>ช่องทางการประชาสัมพันธ์งานประชุมวิชาการ</t>
  </si>
  <si>
    <t>จำนวนครั้งที่ไม่มียาให้บริการ</t>
  </si>
  <si>
    <t>มูลค่ายาคงคลัง</t>
  </si>
  <si>
    <t>ความพึงพอใจของผู้ใช้บริการสารสนเทศ (ถูกต้อง/รวดเร็ว/ทันสมัย)</t>
  </si>
  <si>
    <t>จำนวนนวัตกรรมการให้บริการ</t>
  </si>
  <si>
    <t>นักศึกษาขาดแคลนเงินเพื่อการศึกษาทุกคนที่ผ่านเกณฑ์ความขาดแคลน
ตั้งแต่ระดับ 3 ขึ้นไปได้รับทุนการศึกษา</t>
  </si>
  <si>
    <t>ร้อยละของนักศึกษาที่ยังไม่ผ่านเกณฑ์การเข้าร่วมกิจกรรมเสริมหลักสูตร
ทั้งภาคบังคับและเลือกเข้าร่วมได้รับการแจ้งเตือนหลังเปิดภาคการศึกษา
และสอบกลางภาคการศึกษาที่ 2 ภายใน 1 สัปดาห์</t>
  </si>
  <si>
    <t>ร้อยละของนักศึกษาทุกคนผ่านเกณฑ์เข้าร่วมกิจกรรมเสริมหลักสูตร
ของมหาวิทยาลัย</t>
  </si>
  <si>
    <t>ระบบบริหารจัดการ
ด้านสารสนเทศ</t>
  </si>
  <si>
    <t>Vision</t>
  </si>
  <si>
    <t>อันดับ QS wolrd ranking ASIA by subject: Pharmacy and Pharmacology</t>
  </si>
  <si>
    <t>ร้อยละของผลงานวิจัยหรือนวัตกรรมที่แก้ปัญหา/พัฒนาสังคมต่อโครงการวิจัยทั้งหมด</t>
  </si>
  <si>
    <t>โครงการวิจัยหรือนวัตกรรมใช้ประโยชน์ในเชิงพาณิชย์และนำไปใช้ในสังคม</t>
  </si>
  <si>
    <t>ร้อยละของนักศึกษาที่สอบผ่านใบประกอบวิชาชีพฯ ในครั้งแรก</t>
  </si>
  <si>
    <t>รองคณบดีฝ่ายวิจัย</t>
  </si>
  <si>
    <t>2.2 Screening</t>
  </si>
  <si>
    <t>2.2 
All</t>
  </si>
  <si>
    <t>หลักสูตรใหม่ (หลักสูตรอบรมระยะสั้น, หลักสูตรปรับปรุง/หลักสูตรใหม่)</t>
  </si>
  <si>
    <t>2.2+6.1</t>
  </si>
  <si>
    <t>ร้อยละของการได้งานทำของบัณฑิตภายใน 6 เดือน</t>
  </si>
  <si>
    <t>จำนวนเครือข่ายความร่วมมือต่างประเทศ (Active MOU) ด้านการเรียนการสอนและวิจัย</t>
  </si>
  <si>
    <t>H-index เฉลี่ยต่ออาจารย์ประจำ (ฐาน Scopus)</t>
  </si>
  <si>
    <r>
      <t>จำนวนโครงการวิจัยหรือนวัตกรรมที่นำไปใช้แก้ปัญหาใน</t>
    </r>
    <r>
      <rPr>
        <u/>
        <sz val="14"/>
        <color rgb="FF0000FF"/>
        <rFont val="TH SarabunPSK"/>
        <family val="2"/>
      </rPr>
      <t>พื้นที่ภาคใต้</t>
    </r>
    <r>
      <rPr>
        <sz val="14"/>
        <color rgb="FF0000FF"/>
        <rFont val="TH SarabunPSK"/>
        <family val="2"/>
      </rPr>
      <t xml:space="preserve"> (ระดับชาติ)</t>
    </r>
  </si>
  <si>
    <t>ล้านบาท</t>
  </si>
  <si>
    <t>จำนวนการบริการ/ผลิตภัณฑ์ใหม่ (นวัตกรรม)</t>
  </si>
  <si>
    <t>ร้อยละของรายรับจากงานบริการวิชาการหลังหักค่าใช้จ่ายที่เพิ่มขึ้นต่อปี</t>
  </si>
  <si>
    <t>ร้อยละของบุคลากรที่ผ่านการอบรมได้นำความรู้ไปใช้ในการพัฒนางาน</t>
  </si>
  <si>
    <t>กระบวนการ</t>
  </si>
  <si>
    <t>จำนวนกระบวนการที่ผ่านการปรับปรุง (redesign process)</t>
  </si>
  <si>
    <t>ร้อยละของรายได้สะสมที่เพิ่มขึ้น</t>
  </si>
  <si>
    <t>ร้อยละของนักศึกษาที่มีผลสอบภาษาอังกฤษผ่านเกณฑ์ที่กำหนด
(TOEFL (paper-based) 500, IELT 5.0 หรือการสอบเทียบเท่า)</t>
  </si>
  <si>
    <t>จำนวนโครงการเพื่อแก้ปัญหา/พัฒนาสังคม (นับโครงการระดับ 4)</t>
  </si>
  <si>
    <r>
      <t>ร้อยละของโครงการวิจัยหรือนวัตกรรมที่นำไปใช้ประโยชน์ใน</t>
    </r>
    <r>
      <rPr>
        <u/>
        <sz val="14"/>
        <color rgb="FF0000FF"/>
        <rFont val="TH SarabunPSK"/>
        <family val="2"/>
      </rPr>
      <t>เชิงพาณิชย์</t>
    </r>
    <r>
      <rPr>
        <sz val="14"/>
        <color rgb="FF0000FF"/>
        <rFont val="TH SarabunPSK"/>
        <family val="2"/>
      </rPr>
      <t>ต่อโครงการทั้งหมด</t>
    </r>
  </si>
  <si>
    <r>
      <t>ร้อยละของโครงการวิจัยหรือนวัตกรรมที่นำไปใช้</t>
    </r>
    <r>
      <rPr>
        <u/>
        <sz val="14"/>
        <color rgb="FF0000FF"/>
        <rFont val="TH SarabunPSK"/>
        <family val="2"/>
      </rPr>
      <t>แก้ปัญหา/พัฒนาสังคม</t>
    </r>
  </si>
  <si>
    <r>
      <t>จำนวน</t>
    </r>
    <r>
      <rPr>
        <u/>
        <sz val="14"/>
        <color rgb="FF0000FF"/>
        <rFont val="TH SarabunPSK"/>
        <family val="2"/>
      </rPr>
      <t>ผลิตภัณฑ์ที่เกิดจากงานวิจัย</t>
    </r>
    <r>
      <rPr>
        <sz val="14"/>
        <color rgb="FF0000FF"/>
        <rFont val="TH SarabunPSK"/>
        <family val="2"/>
      </rPr>
      <t>หรือ</t>
    </r>
    <r>
      <rPr>
        <u/>
        <sz val="14"/>
        <color rgb="FF0000FF"/>
        <rFont val="TH SarabunPSK"/>
        <family val="2"/>
      </rPr>
      <t>นวัตกรรมที่ใช้ประโยชน์</t>
    </r>
    <r>
      <rPr>
        <sz val="14"/>
        <color rgb="FF0000FF"/>
        <rFont val="TH SarabunPSK"/>
        <family val="2"/>
      </rPr>
      <t>ใน</t>
    </r>
    <r>
      <rPr>
        <u/>
        <sz val="14"/>
        <color rgb="FF0000FF"/>
        <rFont val="TH SarabunPSK"/>
        <family val="2"/>
      </rPr>
      <t>เชิงพาณิชย์</t>
    </r>
  </si>
  <si>
    <t xml:space="preserve">/
</t>
  </si>
  <si>
    <t>มาตรฐาน</t>
  </si>
  <si>
    <t>ผลประเมินองค์กรตามเกณฑ์ EdPEx</t>
  </si>
  <si>
    <t>ร้อยละตัวชี้วัดในแผนกลยุทธ์ที่บรรลุค่าเป้าหมาย</t>
  </si>
  <si>
    <t>3.9/4.5/4.5</t>
  </si>
  <si>
    <t>0.59 (10/17)</t>
  </si>
  <si>
    <t>3 (30/10)</t>
  </si>
  <si>
    <r>
      <t>ผลประเมินความพึงพอใจของ</t>
    </r>
    <r>
      <rPr>
        <u/>
        <sz val="14"/>
        <color rgb="FF0000FF"/>
        <rFont val="TH SarabunPSK"/>
        <family val="2"/>
      </rPr>
      <t>อาจารย์</t>
    </r>
    <r>
      <rPr>
        <sz val="14"/>
        <color rgb="FF0000FF"/>
        <rFont val="TH SarabunPSK"/>
        <family val="2"/>
      </rPr>
      <t>ต่อการจัดการหลักสูตร</t>
    </r>
  </si>
  <si>
    <r>
      <t>ผลประเมินความพึงพอใจของ</t>
    </r>
    <r>
      <rPr>
        <u/>
        <sz val="14"/>
        <color rgb="FF0000FF"/>
        <rFont val="TH SarabunPSK"/>
        <family val="2"/>
      </rPr>
      <t>นักศึกษ</t>
    </r>
    <r>
      <rPr>
        <sz val="14"/>
        <color rgb="FF0000FF"/>
        <rFont val="TH SarabunPSK"/>
        <family val="2"/>
      </rPr>
      <t>าต่อการจัดการหลักสูตร</t>
    </r>
  </si>
  <si>
    <t>4.11/4.53/4.22</t>
  </si>
  <si>
    <r>
      <t>ระดับความพึงพอใจของ</t>
    </r>
    <r>
      <rPr>
        <u/>
        <sz val="14"/>
        <color rgb="FF0000FF"/>
        <rFont val="TH SarabunPSK"/>
        <family val="2"/>
      </rPr>
      <t>ผู้ใช้บัณฑิต</t>
    </r>
    <r>
      <rPr>
        <sz val="14"/>
        <color rgb="FF0000FF"/>
        <rFont val="TH SarabunPSK"/>
        <family val="2"/>
      </rPr>
      <t xml:space="preserve"> (ตรี/โท/เอก)
</t>
    </r>
  </si>
  <si>
    <t>ผลการดำเนินงาน
(2559)</t>
  </si>
  <si>
    <t>จำนวนผลัดที่นักศึกษาฝึกปฏิบัติงานทั้งหมด</t>
  </si>
  <si>
    <t>ร้อยละของแหล่งฝึกที่มี MOU ที่ตอบรับนศ.เข้าฝึกปฏิบัติงาน</t>
  </si>
  <si>
    <t xml:space="preserve">   -สาขาวิชาการบริบาลทางเภสัชกรรม</t>
  </si>
  <si>
    <t xml:space="preserve">   -สาขาวิชาเภสัชอุตสาหการ</t>
  </si>
  <si>
    <t>งบประมาณสำหรับตอบแทนและพัฒนาแหล่งฝึกปฏิบัติงาน (ล้านบาท)</t>
  </si>
  <si>
    <r>
      <t xml:space="preserve">จำนวนข้อร้องเรียนจากแหล่งฝึก </t>
    </r>
    <r>
      <rPr>
        <u/>
        <sz val="14"/>
        <color rgb="FF0000FF"/>
        <rFont val="TH SarabunPSK"/>
        <family val="2"/>
      </rPr>
      <t>(ด้านพฤติกรรม+ความรู้)</t>
    </r>
    <r>
      <rPr>
        <sz val="14"/>
        <color rgb="FF0000FF"/>
        <rFont val="TH SarabunPSK"/>
        <family val="2"/>
      </rPr>
      <t xml:space="preserve"> จากทั้งการติดต่อโดยตรงและผ่านอาจารย์นิเทศ</t>
    </r>
  </si>
  <si>
    <r>
      <t xml:space="preserve">จำนวนข้อร้องเรียนจากนศ./แหล่งฝึก </t>
    </r>
    <r>
      <rPr>
        <u/>
        <sz val="14"/>
        <color rgb="FF0000FF"/>
        <rFont val="TH SarabunPSK"/>
        <family val="2"/>
      </rPr>
      <t>(ด้านการประสานงาน)</t>
    </r>
  </si>
  <si>
    <t>98.8/98.1</t>
  </si>
  <si>
    <t xml:space="preserve"> -กลาง/เหนือ/ตะวันออกเฉียงเหนือ</t>
  </si>
  <si>
    <t>7.45/1.86/4.35</t>
  </si>
  <si>
    <r>
      <t>ผลประเมินความพึงพอใจของ</t>
    </r>
    <r>
      <rPr>
        <u/>
        <sz val="14"/>
        <color rgb="FF0000FF"/>
        <rFont val="TH SarabunPSK"/>
        <family val="2"/>
      </rPr>
      <t>อาจารย์</t>
    </r>
    <r>
      <rPr>
        <sz val="14"/>
        <color rgb="FF0000FF"/>
        <rFont val="TH SarabunPSK"/>
        <family val="2"/>
      </rPr>
      <t>ต่อการจัดการของหลักสูตร</t>
    </r>
  </si>
  <si>
    <t xml:space="preserve"> -สาขาวิชาเภสัชอุตสาหการ</t>
  </si>
  <si>
    <t xml:space="preserve"> -สาขาวิชาการบริบาลทางเภสัชกรรม</t>
  </si>
  <si>
    <t>อัตราการได้งานทำที่ได้งานทำภายใน 1 ปี (ไม่นับรวมผู้ศึกษาต่อ) (ร้อยละ)</t>
  </si>
  <si>
    <t xml:space="preserve"> -ตรี/โท/เอก</t>
  </si>
  <si>
    <t>89.1*/100/100</t>
  </si>
  <si>
    <t>จำนวนนักศึกษา ป.ตรี/บัณฑิตที่ได้รับรางวัลระดับชาติ-นานาชาติ (คน)</t>
  </si>
  <si>
    <t>6/5</t>
  </si>
  <si>
    <t xml:space="preserve"> -ผู้ใช้บัณฑิต</t>
  </si>
  <si>
    <t xml:space="preserve"> -เภสัชกรพี่เลี้ยง</t>
  </si>
  <si>
    <t>ผลประเมินความพึงพอใจด้านทักษะความรู้ (ตรี/โท/เอก)</t>
  </si>
  <si>
    <t>ผลประเมินความพึงพอใจด้านทักษะทางปัญญา (ตรี/โท/เอก)</t>
  </si>
  <si>
    <t>ผลประเมินความพึงพอใจด้านคุณธรรม (ตรี/โท/เอก)</t>
  </si>
  <si>
    <t>4.24/4.62/4.29</t>
  </si>
  <si>
    <t>3.98/4.59/4.17</t>
  </si>
  <si>
    <t>4.32/4.53/4.34</t>
  </si>
  <si>
    <t>ผลประเมินความพึงพอใจด้านทักษะภาษาต่างประเทศ (ตรี/โท/เอก)</t>
  </si>
  <si>
    <t>4.05/4.25/4.06</t>
  </si>
  <si>
    <t xml:space="preserve"> -ISI</t>
  </si>
  <si>
    <t xml:space="preserve"> -Scopus</t>
  </si>
  <si>
    <t xml:space="preserve"> -TCI</t>
  </si>
  <si>
    <t>1 เรื่อง/คน</t>
  </si>
  <si>
    <t>2 เรื่อง/คน</t>
  </si>
  <si>
    <t>จำนวนผลงานวิจัยที่ตีพิพม์ (ISI/Scopus)</t>
  </si>
  <si>
    <t>7.1-3</t>
  </si>
  <si>
    <t>จำนวนโครงการที่ได้รับการจัดสรรทุนวิจัย (ภายนอก/ภายใน)</t>
  </si>
  <si>
    <t>26/47</t>
  </si>
  <si>
    <t>เงินทุนวิจัยที่ได้รับการจัดสรร (ภายนอก)</t>
  </si>
  <si>
    <t>เงินทุนวิจัยที่ได้รับการจัดสรร (ภายใน)</t>
  </si>
  <si>
    <t>ระดับ TRF-index ของ สกว. (สูงสุด 5)</t>
  </si>
  <si>
    <t xml:space="preserve"> - </t>
  </si>
  <si>
    <t>บทความที่ได้รับการอ้างอิง (citation) (เรื่อง)</t>
  </si>
  <si>
    <t>ตัววัดใหม่ ปี 60</t>
  </si>
  <si>
    <t>ทุนวิจัยภายนอก (คิดต่อจำนวนนักวิจัย)</t>
  </si>
  <si>
    <t>ทุนวิจัยภายใน (คิดต่อจำนวนนักวิจัย)</t>
  </si>
  <si>
    <t>ทุนวิจัยภายในและภายนอก (คิดต่อจำนวนนักวิจัย)</t>
  </si>
  <si>
    <t>การจัดหาทรัพยากรและสิ่งสนับสนุนการวิจัย</t>
  </si>
  <si>
    <t>โครงการวิจัยใหม่ (โครงการ)</t>
  </si>
  <si>
    <t>ร้อยละของโครงการวิจัยที่ดำเนินการตามข้อกำหนดของแหล่งทุน 
(ผลงานและเสร็จในกรอบเวลา)</t>
  </si>
  <si>
    <t>จำนวนผลงานด้านการวิจัยที่ได้รับรางวัลในระดับชาติ/นานาชาติ</t>
  </si>
  <si>
    <t>2/4</t>
  </si>
  <si>
    <t>จำนวนบุคลากรที่ได้รับรางวัลด้านการวิจัยในระดับชาติหรือนานาชาติ</t>
  </si>
  <si>
    <t>3</t>
  </si>
  <si>
    <t>จำนวนบทความที่ตีพิมพ์ในวารสารเภสัชกรรมไทย</t>
  </si>
  <si>
    <t>ค่า IF ของวารสารเภสัชกรรมไทย</t>
  </si>
  <si>
    <t>จำนวนครั้งของการให้บริการวิชาการ</t>
  </si>
  <si>
    <t xml:space="preserve"> - ตรวจวิเคราะห์คุณภาพเภสัชภัณฑ์</t>
  </si>
  <si>
    <t xml:space="preserve"> - ศึกษาชีวสมมูล</t>
  </si>
  <si>
    <t xml:space="preserve"> - ผลิตและพัฒนาเภสัชภัณฑ์/เครื่องสำอาง</t>
  </si>
  <si>
    <t xml:space="preserve"> - ประเภทอื่น ๆ </t>
  </si>
  <si>
    <t>จำนวนลูกค้า (ราย)</t>
  </si>
  <si>
    <t>ความพึงพอใจของนักศึกษา ป.ตรี/บัณฑิตศึกษา ต่อสิ่งสนับสนุนการเรียนรู้</t>
  </si>
  <si>
    <t>สนับสนุนการเรียนการสอน(ด้าน IT)</t>
  </si>
  <si>
    <t>จำนวนคำถามที่ได้รับ</t>
  </si>
  <si>
    <t>คำถามบน website</t>
  </si>
  <si>
    <t>คำถามทางโทรศัพท์</t>
  </si>
  <si>
    <t>จำนวนผู้เยี่ยมชม web page ศูนย์เภสัชสนเทศรายใหม่ (ล้านคน)</t>
  </si>
  <si>
    <t>จำนวนผู้เยี่ยมชม web page ศูนย์เภสัชสนเทศรวม (ล้านคน)</t>
  </si>
  <si>
    <t>จำนวนหน่วยกิตการศึกษา CPE ที่คณะฯให้การรับรองต่อปี</t>
  </si>
  <si>
    <t xml:space="preserve">จำนวนผลิตภัณฑ์สมุนไพรของคณะฯ ใหม่ที่ได้รับการขึ้นทะเบียนตำรับ (รายการ) </t>
  </si>
  <si>
    <t>จำนวนสูตรตำรับเครื่องสำอางที่พัฒนาและได้รับการขึ้นทะเบียน (รายการ)</t>
  </si>
  <si>
    <t>จำนวนหนังสือ/ตำราที่ได้รับการรับรองคุณภาพ (เล่ม)</t>
  </si>
  <si>
    <t>รายได้จากการจำหน่ายเภสัชภัณฑ์ต่อเดือน (บาท)</t>
  </si>
  <si>
    <t>จำนวนหลักสูตรอบรมระยะสั้น (ไม่นับซ้ำ)</t>
  </si>
  <si>
    <t>56/100</t>
  </si>
  <si>
    <t>75/75</t>
  </si>
  <si>
    <t>จำนวนนักศึกษาต่างชาติระดับบัณฑิตที่รับใหม่/คงอยู่ (คน)</t>
  </si>
  <si>
    <t>6/15</t>
  </si>
  <si>
    <r>
      <rPr>
        <u/>
        <sz val="14"/>
        <rFont val="TH SarabunPSK"/>
        <family val="2"/>
      </rPr>
      <t>&gt;</t>
    </r>
    <r>
      <rPr>
        <sz val="14"/>
        <rFont val="TH SarabunPSK"/>
        <family val="2"/>
      </rPr>
      <t xml:space="preserve"> 4.5</t>
    </r>
  </si>
  <si>
    <t>ผลประเมินการสอนของอาจารย์ผู้สอน (PSU-TES) (เต็ม 5 คะแนน)</t>
  </si>
  <si>
    <t>&gt; 4.5</t>
  </si>
  <si>
    <t>ร้อยละของโครงการวิจัยที่เสร็จตามกำหนดเวลา</t>
  </si>
  <si>
    <t>ร้อยละของ Active researcher ต่ออาจารย์ประจำ</t>
  </si>
  <si>
    <t>จำนวนอาจารย์ที่ได้รับทุนวิจัยภายนอกต่อจำนวนอาจารย์ประจำ</t>
  </si>
  <si>
    <t>22/74</t>
  </si>
  <si>
    <t>ความพึงพอใจของนักศึกษาและนักวิจัยต่อการจัดการเครื่องมือวิทยาศาสตร์ (เต็ม 5 คะแนน)</t>
  </si>
  <si>
    <t>ความพึงพอใจของนักศึกษาและนักวิจัยต่อการจัดการเครื่องมือวิทยาศาสตร์ 
(เต็ม 5 คะแนน)</t>
  </si>
  <si>
    <t>ความพึงพอใจของนักวิจัยต่อการบริหารจัดการงานวิจัย (เต็ม 5 คะแนน)</t>
  </si>
  <si>
    <t>การอนุรักษ์ภูมิปัญญาไทยด้านสมุนไพรและเภสัชกรรมแผนไทยในภาคใต้ (โครงการ)</t>
  </si>
  <si>
    <t>ร้อยละของการส่งมอบบริการผลิต วิเคราะห์ และการพัฒนาเภสัชภัณฑ์
และเครื่องสำอางตามกำหนดเวลา</t>
  </si>
  <si>
    <t>มูลค่าวัสดุสิ้นเปลืองก่อน (ค่าเฉลี่ยปี 2554-2555) และหลังการนำระบบจัดซื้อวัสดุกลางมาใช้</t>
  </si>
  <si>
    <t>7.1 ข (1)</t>
  </si>
  <si>
    <t>ร้อยละของความล่าช้าในการเบิกจ่ายเงิน</t>
  </si>
  <si>
    <t>ร้อยละของครุภัณฑ์วิทยาศาสตร์ที่ไม่สามารถส่งมอบได้ตามระยะเวลาที่กำหนด (จำนวนครั้งที่ส่งมอบช้า/จำนวนครั้งที่สั่งซื้อ)</t>
  </si>
  <si>
    <t>8.3
(2/24)</t>
  </si>
  <si>
    <t>ร้อยละของการซ่อมสาธารณูปโภคตามเวลาที่กำหนด (จำนวนครั้งที่มีการแจ้งซ่อม)</t>
  </si>
  <si>
    <t>7.1 ข (2)</t>
  </si>
  <si>
    <t>ร้อยละของการกู้คืนระบบเครือข่ายล่มภายในเวลาที่กำหนด</t>
  </si>
  <si>
    <t>จำนวนแหล่งฝึกปฏิบัติงานที่มี MOU ร่วมกับคณะฯ</t>
  </si>
  <si>
    <r>
      <t>ความพึงพอใจของ</t>
    </r>
    <r>
      <rPr>
        <u/>
        <sz val="14"/>
        <color rgb="FF0000FF"/>
        <rFont val="TH SarabunPSK"/>
        <family val="2"/>
      </rPr>
      <t>บัณฑิต</t>
    </r>
    <r>
      <rPr>
        <sz val="14"/>
        <color rgb="FF0000FF"/>
        <rFont val="TH SarabunPSK"/>
        <family val="2"/>
      </rPr>
      <t>ต่อหลักสูตร (เต็ม 5 คะแนน)</t>
    </r>
  </si>
  <si>
    <t>ความผูกพันของบัณฑิตต่อคณะฯ (เต็ม 5 คะแนน)</t>
  </si>
  <si>
    <t>&gt; 4.21</t>
  </si>
  <si>
    <t>ร้อยละของการบรรลุความคาดหวังเทียบก่อนและหลังสำเร็จการศึกษาของบัณฑิตศึกษาที่สำเร็จการศึกษา</t>
  </si>
  <si>
    <t>7.2 ค</t>
  </si>
  <si>
    <r>
      <t xml:space="preserve">ร้อยละของนักศึกษาป.ตรีชั้นปีที่ 3 ที่มีคะแนนสอบภาษาอังกฤษ (PSU-test) 
ในระดับดี (คะแนน </t>
    </r>
    <r>
      <rPr>
        <u/>
        <sz val="14"/>
        <color rgb="FF0000FF"/>
        <rFont val="TH SarabunPSK"/>
        <family val="2"/>
      </rPr>
      <t>&gt;</t>
    </r>
    <r>
      <rPr>
        <sz val="14"/>
        <color rgb="FF0000FF"/>
        <rFont val="TH SarabunPSK"/>
        <family val="2"/>
      </rPr>
      <t xml:space="preserve"> 60%)</t>
    </r>
  </si>
  <si>
    <t>41.7</t>
  </si>
  <si>
    <t>ร้อยละของหน่วยงานภายนอกที่ให้ทุนวิจัยซ้ำในแต่ละปี**</t>
  </si>
  <si>
    <t>61.5 (8/13)</t>
  </si>
  <si>
    <t xml:space="preserve"> - จำนวนหน่วยงานภายนอกที่ให้ทุนวิจัย</t>
  </si>
  <si>
    <t xml:space="preserve"> - จำนวนหน่วยงานภายนอกใหม่ที่ให้ทุนวิจัย</t>
  </si>
  <si>
    <r>
      <t xml:space="preserve"> - จำนวน</t>
    </r>
    <r>
      <rPr>
        <u/>
        <sz val="14"/>
        <color rgb="FF0000FF"/>
        <rFont val="TH SarabunPSK"/>
        <family val="2"/>
      </rPr>
      <t>หน่วยงานภายนอก</t>
    </r>
    <r>
      <rPr>
        <sz val="14"/>
        <color rgb="FF0000FF"/>
        <rFont val="TH SarabunPSK"/>
        <family val="2"/>
      </rPr>
      <t>ที่ให้ทุนวิจัย</t>
    </r>
  </si>
  <si>
    <r>
      <t>ร้อยละของ</t>
    </r>
    <r>
      <rPr>
        <u/>
        <sz val="14"/>
        <color rgb="FF0000FF"/>
        <rFont val="TH SarabunPSK"/>
        <family val="2"/>
      </rPr>
      <t>หน่วยงานภายนอก</t>
    </r>
    <r>
      <rPr>
        <sz val="14"/>
        <color rgb="FF0000FF"/>
        <rFont val="TH SarabunPSK"/>
        <family val="2"/>
      </rPr>
      <t>ที่ให้ทุนวิจัยซ้ำในแต่ละปี**</t>
    </r>
  </si>
  <si>
    <r>
      <t xml:space="preserve"> - จำนวน</t>
    </r>
    <r>
      <rPr>
        <u/>
        <sz val="14"/>
        <color rgb="FF0000FF"/>
        <rFont val="TH SarabunPSK"/>
        <family val="2"/>
      </rPr>
      <t>หน่วยงานภายนอกใหม่</t>
    </r>
    <r>
      <rPr>
        <sz val="14"/>
        <color rgb="FF0000FF"/>
        <rFont val="TH SarabunPSK"/>
        <family val="2"/>
      </rPr>
      <t>ที่ให้ทุนวิจัย</t>
    </r>
  </si>
  <si>
    <t>จำนวนผู้ใช้บริการวิเคราะห์ที่กลับมาใช้บริการซ้ำในปีถัดไป/จำนวนผู้ใช้บริการทั้งหมด (ราย)</t>
  </si>
  <si>
    <t>15/23</t>
  </si>
  <si>
    <t>จำนวนชิ้นงานเฉลี่ยที่ส่งตรวจวิเคราะห์ต่อจำนวนผู้ใช้บริการ (ตัวอย่าง/ราย)</t>
  </si>
  <si>
    <t>90.4/97.3</t>
  </si>
  <si>
    <t>&gt; 85</t>
  </si>
  <si>
    <t>ร้อยละของอาจารย์ประจำที่มีตำแหน่งทางวิชาการ</t>
  </si>
  <si>
    <t>อัตราส่วนอาจารย์ต่อนักศึกษาเต็มเวลาเทียบเท่า (FTES) 
ในหลักสูตรเภสัชศาสตรบัณฑิต</t>
  </si>
  <si>
    <t>ไม่เกิน 1:8</t>
  </si>
  <si>
    <t>อัตราส่วนอาจารย์ practice-based ต่อนักศึกษาในหลักสูตรเภสัชศาสตรบัณฑิต</t>
  </si>
  <si>
    <t>ไม่เกิน 1:10</t>
  </si>
  <si>
    <t>1: 7.27</t>
  </si>
  <si>
    <t>1: 3.18</t>
  </si>
  <si>
    <t>จำนวนบุคลากรสายวิชาการที่เป็นกรรมการ/ที่ปรึกษาด้านวิชาชีพในระดับชาติ</t>
  </si>
  <si>
    <t>จำนวนบุคลากรสายวิชาการ/สายสนับสนุนที่ได้รับการยกย่องระดับคณะฯ หรือมหาวิทยาลัย</t>
  </si>
  <si>
    <t>16/11</t>
  </si>
  <si>
    <t>ผลประเมินความพึงพอใจของบุคลากรต่อองค์กรโดยรวม (สายวิชาการ/สายสนับสนุน)</t>
  </si>
  <si>
    <t>เงินรางวัลเพื่อพัฒนาและส่งเสริมนักวิจัยในการสร้างผลงานทางวิชาการ (บาท)</t>
  </si>
  <si>
    <t>เงินรางวัลสำหรับบุคลากรที่มีผลงานเชิงพัฒนา (บาท)</t>
  </si>
  <si>
    <t>เงินรางวัลสนับสนุนสำหรับหลักสูตรที่มีผลงานผ่านตามเกณฑ์ (บาท)</t>
  </si>
  <si>
    <t>จำนวนความไม่ปลอดภัยในชีวิตและทรัพย์สิน (ครั้ง)</t>
  </si>
  <si>
    <t>ผลการประเมินการบริหารงานทีมบริหาร/ผู้นำ (เต็ม 5 คะแนน)</t>
  </si>
  <si>
    <t>ผลการประเมินความเชื่อมั่นของบุคลากรต่อการบริหารองค์กร (เต็ม 5 คะแนน)</t>
  </si>
  <si>
    <t>จำนวนข้อร้องเรียนด้านจริยธรรม การทำผิดวินัย และการละเมิดกฎหมายของผู้บริหารคณะฯ</t>
  </si>
  <si>
    <t>จำนวนนักศึกษาที่มีการกระทำผิดวินัยที่ผ่านการสอบสวนและลงโทษ</t>
  </si>
  <si>
    <t>7.4 ข</t>
  </si>
  <si>
    <r>
      <t xml:space="preserve">ร้อยละของหลักสูตรที่มีผลประเมินตามเกณฑ์ AUN-QA </t>
    </r>
    <r>
      <rPr>
        <u/>
        <sz val="14"/>
        <color rgb="FF0000FF"/>
        <rFont val="TH SarabunPSK"/>
        <family val="2"/>
      </rPr>
      <t>&gt;</t>
    </r>
    <r>
      <rPr>
        <sz val="14"/>
        <color rgb="FF0000FF"/>
        <rFont val="TH SarabunPSK"/>
        <family val="2"/>
      </rPr>
      <t xml:space="preserve"> 3</t>
    </r>
  </si>
  <si>
    <t xml:space="preserve"> - สถานผลิตยาสมุนไพร: FMP และ Halal</t>
  </si>
  <si>
    <t xml:space="preserve"> - ศบภ.: ISO/IEC 17025:2017</t>
  </si>
  <si>
    <t xml:space="preserve">จำนวนบริการวิชาการที่ได้รับการรับรองมาตรฐานตามแผนที่กำหนด
</t>
  </si>
  <si>
    <t xml:space="preserve"> - มอก 2677-2558</t>
  </si>
  <si>
    <t xml:space="preserve"> - ร้านยาคุณภาพ</t>
  </si>
  <si>
    <t>รับรอง</t>
  </si>
  <si>
    <t>ยังไม่รับรอง</t>
  </si>
  <si>
    <t>จำนวนชุมชน/หน่วยที่ได้รับการถ่ายทอดองค์ความรู้และเทคโนโลยีจากงานวิจัย</t>
  </si>
  <si>
    <t>โครงการวิจัยในมนุษย์ที่ได้รับการพิจารณามาตรฐานจริยธรรม</t>
  </si>
  <si>
    <t>ร้อยละของบุคลากรที่รับทราบวิสัยทัศน์ขององค์กร (สายวิชาการ/สายสนับสนุน)</t>
  </si>
  <si>
    <t>65.4 (58.7/69.6)</t>
  </si>
  <si>
    <t>ร้อยละของโครงการที่ดำเนินการสำเร็จตามแผนปฏิบัติการ</t>
  </si>
  <si>
    <t>ร้อยละความสำเร็จของตัวบ่งชี้ตามแผนกลยุทธ์</t>
  </si>
  <si>
    <t>ร้อยละของตัววัดผลการดำเนินงาน (KPIs) ที่บรรลุตามเป้าหมายของมหาวิทยาลัย</t>
  </si>
  <si>
    <t xml:space="preserve"> - งบดำเนินงาน</t>
  </si>
  <si>
    <t xml:space="preserve"> - งบครุภัณฑ์</t>
  </si>
  <si>
    <t xml:space="preserve"> - งบอุดหนุน</t>
  </si>
  <si>
    <t>เงินงบประมาณแผ่นดินที่ได้รับการจัดสรร (ล้านบาท)</t>
  </si>
  <si>
    <t>7.5 ก (1)</t>
  </si>
  <si>
    <t>รายได้จากการบริการ (ล้านบาท)</t>
  </si>
  <si>
    <t>รายได้จากการบริการ สมุนไพร/เครื่องสำอาง (ล้านบาท)</t>
  </si>
  <si>
    <t>0.78/1.08</t>
  </si>
  <si>
    <t>รายได้จากการบริการวิชาการ (ชีวสมมูล)</t>
  </si>
  <si>
    <t>รายได้จากการจำหน่ายเภสัชภัณฑ์ต่อปี (ล้านบาท)</t>
  </si>
  <si>
    <t>34.45
(เพิ่มขึ้น 54.0%)</t>
  </si>
  <si>
    <t>เงินรายได้จากค่าเล่าเรียนนักศึกษา (ล้านบาท)</t>
  </si>
  <si>
    <t>เงินรายได้จากการบริการวิชาการ (ล้านบาท)</t>
  </si>
  <si>
    <t xml:space="preserve"> - จัดประชุมวิชาการ</t>
  </si>
  <si>
    <t xml:space="preserve"> - ชีวสมมูล</t>
  </si>
  <si>
    <t xml:space="preserve"> - วิเคราะห์และพัฒนาเภสัชภัณฑ์</t>
  </si>
  <si>
    <t xml:space="preserve"> - ผลิตเครื่องสำอาง</t>
  </si>
  <si>
    <t xml:space="preserve"> - ผลิตและจำหน่ายผลิตภัณฑ์สมุนไพร</t>
  </si>
  <si>
    <t xml:space="preserve"> - ร้านยา</t>
  </si>
  <si>
    <t>เงินค่าบริหารเงินอุดหนุนทุนวิจัย (แสนบาท)</t>
  </si>
  <si>
    <t>เงินทุนศึกษาจากภายนอก (ล้านบาท)</t>
  </si>
  <si>
    <t xml:space="preserve"> - ระดับปริญญาตรี</t>
  </si>
  <si>
    <t xml:space="preserve"> - บัณฑิตศึกษา</t>
  </si>
  <si>
    <r>
      <rPr>
        <b/>
        <sz val="14"/>
        <color rgb="FF0000FF"/>
        <rFont val="TH SarabunPSK"/>
        <family val="2"/>
      </rPr>
      <t>เงินรายได้สะสม</t>
    </r>
    <r>
      <rPr>
        <sz val="14"/>
        <color rgb="FF0000FF"/>
        <rFont val="TH SarabunPSK"/>
        <family val="2"/>
      </rPr>
      <t xml:space="preserve"> </t>
    </r>
    <r>
      <rPr>
        <u/>
        <sz val="14"/>
        <color rgb="FF0000FF"/>
        <rFont val="TH SarabunPSK"/>
        <family val="2"/>
      </rPr>
      <t>ก่อน</t>
    </r>
    <r>
      <rPr>
        <sz val="14"/>
        <color rgb="FF0000FF"/>
        <rFont val="TH SarabunPSK"/>
        <family val="2"/>
      </rPr>
      <t>หักค่าสิ่งก่อสร้าง (ล้านบาท)</t>
    </r>
  </si>
  <si>
    <r>
      <rPr>
        <b/>
        <sz val="14"/>
        <color rgb="FF0000FF"/>
        <rFont val="TH SarabunPSK"/>
        <family val="2"/>
      </rPr>
      <t>เงินรายได้สะสม</t>
    </r>
    <r>
      <rPr>
        <sz val="14"/>
        <color rgb="FF0000FF"/>
        <rFont val="TH SarabunPSK"/>
        <family val="2"/>
      </rPr>
      <t xml:space="preserve"> </t>
    </r>
    <r>
      <rPr>
        <u/>
        <sz val="14"/>
        <color rgb="FF0000FF"/>
        <rFont val="TH SarabunPSK"/>
        <family val="2"/>
      </rPr>
      <t>หลัง</t>
    </r>
    <r>
      <rPr>
        <sz val="14"/>
        <color rgb="FF0000FF"/>
        <rFont val="TH SarabunPSK"/>
        <family val="2"/>
      </rPr>
      <t>หักค่าสิ่งก่อสร้าง (ล้านบาท)</t>
    </r>
  </si>
  <si>
    <t>7.5 ก (2)</t>
  </si>
  <si>
    <t>ร้อยละนักศึกษาต่างชาติในระดับบัณฑิตศึกษาต่อจำนวนนักศึกษาระดับบัณฑิตศึกษาทั้งหมด (จำนวนนักศึกษาต่างชาติ/นักศึกษาระดับบัณฑิตศึกษาทั้งหมด)</t>
  </si>
  <si>
    <t>10.6
(15/159)</t>
  </si>
  <si>
    <t>จำนวนสถาบันต่างประเทศที่มี MOU ร่วม เพื่อแลกเปลี่ยนบุคลากร (แห่ง)</t>
  </si>
  <si>
    <t>เงินบริจาคเข้ากองทุนคณะเภสัชศาสตร์ (ล้านบาท)</t>
  </si>
  <si>
    <t>จำนวนชิ้นงานบริการวิชาการ (ชิ้น)</t>
  </si>
  <si>
    <t xml:space="preserve"> - การศึกษาชีวสมมูลของยา</t>
  </si>
  <si>
    <t xml:space="preserve"> - การตรวจวิเคราะห์คุณภาพเภสัชภัณฑ์</t>
  </si>
  <si>
    <t xml:space="preserve"> - การตรวจวิเคราะห์เครื่องสำอาง/อาหาร/สมุนไพร</t>
  </si>
  <si>
    <t>ปี พ.ศ.</t>
  </si>
  <si>
    <t>ผลัด</t>
  </si>
  <si>
    <t>เรื่อง</t>
  </si>
  <si>
    <t>ตัวอย่าง/ราย</t>
  </si>
  <si>
    <t>ราย</t>
  </si>
  <si>
    <t>รายได้จากการบริการวิชาการ (ชีวสมมูล) (ล้านบาท)</t>
  </si>
  <si>
    <t>คำถาม</t>
  </si>
  <si>
    <t>เล่ม</t>
  </si>
  <si>
    <t>แสนบาท/ปี</t>
  </si>
  <si>
    <t>สถาบัน</t>
  </si>
  <si>
    <t xml:space="preserve">อัตราการได้งานทำที่ได้งานทำภายใน 1 ปี (ไม่นับรวมผู้ศึกษาต่อ) </t>
  </si>
  <si>
    <t xml:space="preserve">จำนวนนักศึกษา ป.ตรี/บัณฑิตที่ได้รับรางวัลระดับชาติ-นานาชาติ </t>
  </si>
  <si>
    <t>ยังไม่ถึงรอบประเมิน</t>
  </si>
  <si>
    <t>หลักสูตรที่ผ่านการรับรองจากสภาวิชาชีพ</t>
  </si>
  <si>
    <r>
      <t xml:space="preserve">ร้อยละของหลักสูตรที่มีผลประเมินตามเกณฑ์ AUN-QA </t>
    </r>
    <r>
      <rPr>
        <b/>
        <u/>
        <sz val="16"/>
        <rFont val="TH SarabunPSK"/>
        <family val="2"/>
      </rPr>
      <t>&gt;</t>
    </r>
    <r>
      <rPr>
        <b/>
        <sz val="16"/>
        <rFont val="TH SarabunPSK"/>
        <family val="2"/>
      </rPr>
      <t xml:space="preserve"> 3</t>
    </r>
  </si>
  <si>
    <r>
      <t xml:space="preserve">ร้อยละของนักศึกษาป.ตรีชั้นปีที่ 3 ที่มีคะแนนสอบภาษาอังกฤษ (PSU-test) 
ในระดับดี (คะแนน </t>
    </r>
    <r>
      <rPr>
        <b/>
        <u/>
        <sz val="16"/>
        <rFont val="TH SarabunPSK"/>
        <family val="2"/>
      </rPr>
      <t>&gt;</t>
    </r>
    <r>
      <rPr>
        <b/>
        <sz val="16"/>
        <rFont val="TH SarabunPSK"/>
        <family val="2"/>
      </rPr>
      <t xml:space="preserve"> 60%)</t>
    </r>
  </si>
  <si>
    <r>
      <t>ความพึงพอใจของ</t>
    </r>
    <r>
      <rPr>
        <b/>
        <u/>
        <sz val="16"/>
        <rFont val="TH SarabunPSK"/>
        <family val="2"/>
      </rPr>
      <t>บัณฑิต</t>
    </r>
    <r>
      <rPr>
        <b/>
        <sz val="16"/>
        <rFont val="TH SarabunPSK"/>
        <family val="2"/>
      </rPr>
      <t>ต่อหลักสูตร (เต็ม 5 คะแนน)</t>
    </r>
  </si>
  <si>
    <t>สุวณีย์</t>
  </si>
  <si>
    <t>พัฒน์ธนณัฐ</t>
  </si>
  <si>
    <t>ปาณิสรา</t>
  </si>
  <si>
    <t>พงศภรณ์</t>
  </si>
  <si>
    <t>นภาพร</t>
  </si>
  <si>
    <r>
      <rPr>
        <b/>
        <sz val="16"/>
        <rFont val="TH SarabunPSK"/>
        <family val="2"/>
      </rPr>
      <t>ทุนวิจัยภายในและภายนอก</t>
    </r>
    <r>
      <rPr>
        <sz val="16"/>
        <rFont val="TH SarabunPSK"/>
        <family val="2"/>
      </rPr>
      <t xml:space="preserve"> (คิดต่อจำนวนนักวิจัย)</t>
    </r>
  </si>
  <si>
    <r>
      <rPr>
        <b/>
        <sz val="16"/>
        <rFont val="TH SarabunPSK"/>
        <family val="2"/>
      </rPr>
      <t>ทุนวิจัยภายนอก</t>
    </r>
    <r>
      <rPr>
        <sz val="16"/>
        <rFont val="TH SarabunPSK"/>
        <family val="2"/>
      </rPr>
      <t xml:space="preserve"> (คิดต่อจำนวนนักวิจัย)</t>
    </r>
  </si>
  <si>
    <t>บาท/คน</t>
  </si>
  <si>
    <t>ความพึงพอใจของนักวิจัยต่อการบริหารจัดการงานวิจัย 
(เต็ม 5 คะแนน)</t>
  </si>
  <si>
    <t>ปาริฉัตร/ปิติมา</t>
  </si>
  <si>
    <t>วิจัย</t>
  </si>
  <si>
    <t>การเรียนการสอน</t>
  </si>
  <si>
    <t>บริการวิชาการ</t>
  </si>
  <si>
    <t>จำนวนชิ้นงานเฉลี่ยที่ส่งตรวจวิเคราะห์ต่อจำนวนผู้ใช้บริการ 
(ตัวอย่าง/ราย)</t>
  </si>
  <si>
    <t>รายได้จากการบริการ (ผลิตและจำหน่ายผลิตภัณฑ์สมุนไพร/ผลิตเครื่องสำอาง)</t>
  </si>
  <si>
    <t>รายได้จากการบริการ (วิเคราะห์และพัฒนาเภสัชภัณฑ์)</t>
  </si>
  <si>
    <t>งานคลังและพัสดุ</t>
  </si>
  <si>
    <r>
      <rPr>
        <b/>
        <sz val="16"/>
        <rFont val="TH SarabunPSK"/>
        <family val="2"/>
      </rPr>
      <t>เงินรายได้สะสม</t>
    </r>
    <r>
      <rPr>
        <sz val="16"/>
        <rFont val="TH SarabunPSK"/>
        <family val="2"/>
      </rPr>
      <t xml:space="preserve"> </t>
    </r>
    <r>
      <rPr>
        <u/>
        <sz val="16"/>
        <rFont val="TH SarabunPSK"/>
        <family val="2"/>
      </rPr>
      <t>ก่อน</t>
    </r>
    <r>
      <rPr>
        <sz val="16"/>
        <rFont val="TH SarabunPSK"/>
        <family val="2"/>
      </rPr>
      <t>หักค่าสิ่งก่อสร้าง (ล้านบาท)</t>
    </r>
  </si>
  <si>
    <r>
      <rPr>
        <b/>
        <sz val="16"/>
        <rFont val="TH SarabunPSK"/>
        <family val="2"/>
      </rPr>
      <t>เงินรายได้สะสม</t>
    </r>
    <r>
      <rPr>
        <sz val="16"/>
        <rFont val="TH SarabunPSK"/>
        <family val="2"/>
      </rPr>
      <t xml:space="preserve"> </t>
    </r>
    <r>
      <rPr>
        <u/>
        <sz val="16"/>
        <rFont val="TH SarabunPSK"/>
        <family val="2"/>
      </rPr>
      <t>หลัง</t>
    </r>
    <r>
      <rPr>
        <sz val="16"/>
        <rFont val="TH SarabunPSK"/>
        <family val="2"/>
      </rPr>
      <t>หักค่าสิ่งก่อสร้าง (ล้านบาท)</t>
    </r>
  </si>
  <si>
    <t>แสนบาท</t>
  </si>
  <si>
    <t>ณัฏฐ์พัชร์</t>
  </si>
  <si>
    <t>นฤมล/สุวรรณา/ยุวดี</t>
  </si>
  <si>
    <t>จำนวนข้อร้องเรียนจากแหล่งฝึก (ด้านพฤติกรรม+ความรู้) 
จากทั้งการติดต่อโดยตรงและผ่านอาจารย์นิเทศ</t>
  </si>
  <si>
    <t>ระบบ</t>
  </si>
  <si>
    <t>งาน</t>
  </si>
  <si>
    <t>ศิริมาส</t>
  </si>
  <si>
    <t>ศิริพงษ์</t>
  </si>
  <si>
    <t>อารีย์</t>
  </si>
  <si>
    <t>ความพึงพอใจของผู้รับบริการวิชาการ (ภาพรวม)</t>
  </si>
  <si>
    <t>ผลการดำเนินงาน
(ปี 2560)</t>
  </si>
  <si>
    <t>ผลการดำเนินงาน
(ปี 2561)</t>
  </si>
  <si>
    <t>Institution</t>
  </si>
  <si>
    <t>Conference Name</t>
  </si>
  <si>
    <t>Conference Date</t>
  </si>
  <si>
    <t>Total Credit(s)</t>
  </si>
  <si>
    <t>การใช้ยาฆ่าเชื้ออย่างถูกต้องในร้านยา</t>
  </si>
  <si>
    <t>1004-2-000-001-01-2561 </t>
  </si>
  <si>
    <t>คณะเภสัชศาสตร์ มหาวิทยาลัยสงขลานครินทร์</t>
  </si>
  <si>
    <t>27/01/2561</t>
  </si>
  <si>
    <t>การประชุมวิชาการเพื่อเพิ่มพูนศักยภาพของคณาจารย์คณะเภสัชศาสตร์และเภสัชกรประจำร้านยาในการให้บริการเลิกบุหรี่</t>
  </si>
  <si>
    <t>1004-2-000-002-01-2561 </t>
  </si>
  <si>
    <t>28/01/2561</t>
  </si>
  <si>
    <t>โรงพยาบาลส่งเสริมการใช้ยาอย่างสมเหตุผล(RDU) จังหวัดสตูล</t>
  </si>
  <si>
    <t>1004-2-000-003-01-2561 </t>
  </si>
  <si>
    <t>23/01/2561</t>
  </si>
  <si>
    <t>โครงการประชุมเชิงปฏิบัติการงานเภสัชกรรมคลินิก ครั้งที่ 7/2561 เรื่อง Pharmaceutical Care for Patients with Chronic Diseases</t>
  </si>
  <si>
    <t>1004-2-000-004-03-2561 </t>
  </si>
  <si>
    <t>05/03/2561 - 09/03/2561</t>
  </si>
  <si>
    <t>MBTI : 8 ลักษณะ16 บุคลิกภาพที่เภสัชกรต้องรู้</t>
  </si>
  <si>
    <t>1004-2-000-005-02-2561 </t>
  </si>
  <si>
    <t>โครงการประชุมเชิงปฏิบัติการงานเภสัชกรรมคลินิก ครั้งที่ 6/2561 เรื่อง Essential Course for Pharmacy Practice in Kidney Disease </t>
  </si>
  <si>
    <t>1004-2-000-006-02-2561 </t>
  </si>
  <si>
    <t>05/02/2561 - 09/02/2561</t>
  </si>
  <si>
    <t>โครงการประชุมวิชาการคณะเภสัชศาสตร์ประจำปี 2561 Integrative Pharmacist: Herbal Medicine and Nutraceutical for Future Health Care</t>
  </si>
  <si>
    <t>1004-2-000-007-03-2561 </t>
  </si>
  <si>
    <t>16/03/2561 - 17/03/2561</t>
  </si>
  <si>
    <t>หลักการประเมินวรรณกรรมทางการแพทย์ระดับปฐมภูมิเพื่อประยุกต์ใช้ในงานบริบาลทางเภสัชกรรม</t>
  </si>
  <si>
    <t>1004-2-000-008-05-2561 </t>
  </si>
  <si>
    <t>05/07/2561 - 09/07/2561</t>
  </si>
  <si>
    <t>การเตรียมความพร้อมเพื่อขอการรับรองความสามารถห้องปฏิบัติการ ISO/IEC 17025:2005</t>
  </si>
  <si>
    <t>1004-2-000-009-06-2561 </t>
  </si>
  <si>
    <t>20/06/2561 - 22/06/2561</t>
  </si>
  <si>
    <t>การประชุมเชิงปฏิบัติการ การใช้ยาอย่างสมเหตุผลในสถานพยาบาล เรื่อง RDU บูรณาการ เขตสุขภาพที่ 12</t>
  </si>
  <si>
    <t>1004-2-000-010-03-2561 </t>
  </si>
  <si>
    <t>20/03/2561 - 21/03/2561</t>
  </si>
  <si>
    <t>แนวทางการรักษาและการให้คำแนะนำในการเลือกใช้ยาและผลิตภัณฑ์อย่างถูกต้องในผู้ป่วยโรคผิวหนังหรือมีปัญหาผิวพรรณที่พบบ่อยในร้านยา</t>
  </si>
  <si>
    <t>1004-2-000-011-03-2561 </t>
  </si>
  <si>
    <t>25/03/2561</t>
  </si>
  <si>
    <t>Fear and Fact on CV side effect of NSAIDs &amp; Tip and trick for allergy management in drugstore </t>
  </si>
  <si>
    <t>1004-2-000-012-04-2561 </t>
  </si>
  <si>
    <t>Pharmacotherapy in Critical Care and Emergency Medicine </t>
  </si>
  <si>
    <t>1004-2-000-013-04-2561 </t>
  </si>
  <si>
    <t>30/04/2561 - 04/05/2561</t>
  </si>
  <si>
    <t>Joint International Conference on Current Drug Development International Conference (the 5th) &amp; Herbal and Traditional Medicine (3rd) [CDD&amp;HTM2018] Innovation for Health</t>
  </si>
  <si>
    <t>1004-2-000-014-05-2561 </t>
  </si>
  <si>
    <t>23/05/2561 - 25/05/2561</t>
  </si>
  <si>
    <t>ประชุมวิชาการชมรมเภสัชกร 3 จังหวัดชายแดนภาคใต้ ครั้งที่ 1/2561 </t>
  </si>
  <si>
    <t>1004-2-000-015-05-2561 </t>
  </si>
  <si>
    <t>วิชาการชมรมร้านขายยาจังหวัดตรัง Basic Life Support : Theory &amp; Practical สมุนไพร Intrend ใช้ให้เป็น ลดอาการเจ็บป่วย ประสบการณ์ทำร้านยาผ่านเกณฑ์ GPP และเทคนิคบริหารจัดการร้านยา บทบาทเภสัชกรปฐมภูมิ เริ่มต้นได้ที่ร้านยา </t>
  </si>
  <si>
    <t>1004-2-000-016-05-2561 </t>
  </si>
  <si>
    <t>20/05/2561</t>
  </si>
  <si>
    <t>โครงการประชุมเชิงปฏิบัติการงานเภสัชกรรมคลินิก ครั้งที่ 18/2561 เรื่อง Trends in Infectious Diseases Pharmacotherapy</t>
  </si>
  <si>
    <t>1004-2-000-017-05-2561 </t>
  </si>
  <si>
    <t>28/05/2561 - 01/06/2561</t>
  </si>
  <si>
    <t>ประชุมวิชาการ SMART CPE ครั้งที่ 1/2561</t>
  </si>
  <si>
    <t>1004-2-000-018-05-2561 </t>
  </si>
  <si>
    <t>การประชุมเชิงปฏิบัติการพัฒนาคุณภาพร้านยาสู่เกณฑ์ GPP จังหวัดตรัง ปีงบประมาณ 2561 </t>
  </si>
  <si>
    <t>1004-2-000-001-05-2570 </t>
  </si>
  <si>
    <t>Goal to be Allergy Expert and Rational Drugstore</t>
  </si>
  <si>
    <t>1004-2-000-019-06-2561 </t>
  </si>
  <si>
    <t>วิชาการชมรมร้านขายยาจังหวัดตรัง Approach for Nociceptive and Neuropathic Pain Management in Drug Store &amp; เภสัชกรร้านยากับบทบาทการดูแลสุขภาพช่องปาก</t>
  </si>
  <si>
    <t>1004-2-000-020-07-2561 </t>
  </si>
  <si>
    <t>"อาการชา" การประเมิน&amp;การรักษา ด้วยยาและวิตามิน</t>
  </si>
  <si>
    <t>1004-2-000-021-07-2561 </t>
  </si>
  <si>
    <t>15/07/2561</t>
  </si>
  <si>
    <t>How to take care of skin Atopic dermatitis and sensitive dermatitis และ ระบบ TaWai for Health</t>
  </si>
  <si>
    <t>1004-2-000-022-08-2561 </t>
  </si>
  <si>
    <t>19/08/2561</t>
  </si>
  <si>
    <t>ประชุมแลกเปลี่ยนเรียนรู้ด้านการทำงาน RDU Hospital จังหวัดสงขลา</t>
  </si>
  <si>
    <t>1004-2-000-023-08-2561 </t>
  </si>
  <si>
    <t>ประชุมวิชาการ SMART CPE ครั้งที่ 2/2561 “Nutraceutical for Anti-aging, Skin health and Elderly”</t>
  </si>
  <si>
    <t>1004-2-000-024-08-2561 </t>
  </si>
  <si>
    <t>การประชุมชมรมเภสัชกร 3 จังหวัดชายแดนภาคใต้ ครั้งที่ 2/2561</t>
  </si>
  <si>
    <t>1004-2-000-025-09-2561 </t>
  </si>
  <si>
    <t>15/09/2561</t>
  </si>
  <si>
    <t>Smart CPE 3/2561 “ผื่นแพ้ และโรคจมูกอักเสบจากภูมิแพ้...ดูแลได้”</t>
  </si>
  <si>
    <t>1004-2-000-027-10-2561 </t>
  </si>
  <si>
    <t>28/10/2561</t>
  </si>
  <si>
    <t>งานประชุมวิชาการ "Controversial issues of cardiovascular safety of selective COX-2 inhibitors และ Advantage of Macrolides in the Treatment of RTIs and STD"</t>
  </si>
  <si>
    <t>1004-2-000-028-11-2561 </t>
  </si>
  <si>
    <t>18/11/2561</t>
  </si>
  <si>
    <t>“Pain &amp; Neurophatic Pain in Drug store และ Correct drug great result for pain management = ถูกยา ถูกโรคสำหรับอาการปวด”</t>
  </si>
  <si>
    <t>1004-2-000-029-12-2561 </t>
  </si>
  <si>
    <t>16/12/2561</t>
  </si>
  <si>
    <t>รวมหน่วยกิตที่ผลิตในปี 2561</t>
  </si>
  <si>
    <t>1/2</t>
  </si>
  <si>
    <t>จำนวนบุคลากรที่ได้รับรางวัล (ระดับชาติ/นานาชาติ)</t>
  </si>
  <si>
    <t>งานอาคารฯ</t>
  </si>
  <si>
    <t>รายได้จากการจำหน่ายเภสัชภัณฑ์ต่อปี (บาท)</t>
  </si>
  <si>
    <t>100 (386/386)</t>
  </si>
  <si>
    <t>97.79 (310/317)</t>
  </si>
  <si>
    <t>งบประมาณที่ใช้ในการพัฒนาบุคคลากร และศึกษาต่อ (บาท)</t>
  </si>
  <si>
    <t>จำนวนหนังสือ/ตำราที่ได้รับการรับรองคุณภาพ</t>
  </si>
  <si>
    <t>2.35</t>
  </si>
  <si>
    <t>124</t>
  </si>
  <si>
    <t>111</t>
  </si>
  <si>
    <t>16</t>
  </si>
  <si>
    <t>77.14</t>
  </si>
  <si>
    <t>0</t>
  </si>
  <si>
    <t>3.50/3.20</t>
  </si>
  <si>
    <t>3.22/3.28</t>
  </si>
  <si>
    <t>ผลการประเมินความเชื่อมั่นของบุคลากรต่อการบริหารองค์กร 
(เต็ม 5 คะแนน)</t>
  </si>
  <si>
    <t>3.49</t>
  </si>
  <si>
    <t>งบประมาณที่ได้รับจัดสรร</t>
  </si>
  <si>
    <t>กิจการนศ.</t>
  </si>
  <si>
    <t>10/5</t>
  </si>
  <si>
    <t>รายได้จัดสรร</t>
  </si>
  <si>
    <t>260,556</t>
  </si>
  <si>
    <t>การอนุรักษ์ภูมิปัญญาไทยด้านสมุนไพรและเภสัชกรรมแผนไทยในภาคใต้</t>
  </si>
  <si>
    <t>เงินรางวัลเพื่อพัฒนาและส่งเสริมนักวิจัยในการสร้างผลงานทางวิชาการ</t>
  </si>
  <si>
    <t>15/43</t>
  </si>
  <si>
    <t xml:space="preserve"> - งานอื่นๆ เช่น บริการน้ำกระสายยา ผลิตยากหลอก งานทดสอบย่อย</t>
  </si>
  <si>
    <t>4.5</t>
  </si>
  <si>
    <t>0.85/038</t>
  </si>
  <si>
    <t>3.57
(1/28)</t>
  </si>
  <si>
    <t>กฤษณ์</t>
  </si>
  <si>
    <t>กุลจิรา</t>
  </si>
  <si>
    <t>ผู้บริหาร</t>
  </si>
  <si>
    <t>หนภ.</t>
  </si>
  <si>
    <t>เกษมสิริ</t>
  </si>
  <si>
    <t>จินดาพร</t>
  </si>
  <si>
    <t>ผู้นำอบรมเดือน ต.ค.60-ก.ย.61</t>
  </si>
  <si>
    <t>ฉัตรชัย</t>
  </si>
  <si>
    <t>เฉลิมเกียรติ</t>
  </si>
  <si>
    <t>ชิตชไม</t>
  </si>
  <si>
    <t>ฐิติมา</t>
  </si>
  <si>
    <t>ธนภร</t>
  </si>
  <si>
    <t>นฤบดี</t>
  </si>
  <si>
    <t>ผู้จัดการร้านยา</t>
  </si>
  <si>
    <t>นันธิญาน์</t>
  </si>
  <si>
    <t>หน.งานแผนฯ</t>
  </si>
  <si>
    <t>นิมิตร</t>
  </si>
  <si>
    <t>หน.งานบริการฯ</t>
  </si>
  <si>
    <t>จิฬานุช/ปาณิสรา</t>
  </si>
  <si>
    <t>ปาริฉัตร</t>
  </si>
  <si>
    <t>หน.ฝ่ายวิจัย</t>
  </si>
  <si>
    <t>พิมพ์พรรณ</t>
  </si>
  <si>
    <t>หน.งานคลังและพัสดุ</t>
  </si>
  <si>
    <t>ภาณุพงศ์</t>
  </si>
  <si>
    <t>ลือลักษณ์</t>
  </si>
  <si>
    <t>สุกัญญา</t>
  </si>
  <si>
    <t>อธิป</t>
  </si>
  <si>
    <t>อำนวย</t>
  </si>
  <si>
    <t>หน.งานบริหารฯ</t>
  </si>
  <si>
    <t>อุษณีย์</t>
  </si>
  <si>
    <r>
      <rPr>
        <sz val="11"/>
        <color rgb="FFFF0000"/>
        <rFont val="Calibri"/>
        <family val="2"/>
        <scheme val="minor"/>
      </rPr>
      <t>ผู้บริหาร</t>
    </r>
    <r>
      <rPr>
        <sz val="11"/>
        <color theme="1"/>
        <rFont val="Calibri"/>
        <family val="2"/>
        <scheme val="minor"/>
      </rPr>
      <t>/หนภ.</t>
    </r>
  </si>
  <si>
    <t>สิริมา</t>
  </si>
  <si>
    <t>86.36</t>
  </si>
  <si>
    <t>7</t>
  </si>
  <si>
    <t>100,000</t>
  </si>
  <si>
    <t>85,000</t>
  </si>
  <si>
    <t>390,479.88</t>
  </si>
  <si>
    <t>112,179.81</t>
  </si>
  <si>
    <t>10/73</t>
  </si>
  <si>
    <t>62</t>
  </si>
  <si>
    <t>58</t>
  </si>
  <si>
    <t>6</t>
  </si>
  <si>
    <t>7,572,137.32</t>
  </si>
  <si>
    <t>18,785,254.73</t>
  </si>
  <si>
    <t>45</t>
  </si>
  <si>
    <t>TJIF ยังไม่รายงาน 2561</t>
  </si>
  <si>
    <t>0.85</t>
  </si>
  <si>
    <t>94.44</t>
  </si>
  <si>
    <t>25</t>
  </si>
  <si>
    <t>8</t>
  </si>
  <si>
    <t>10</t>
  </si>
  <si>
    <t>40 (4/10)</t>
  </si>
  <si>
    <r>
      <rPr>
        <strike/>
        <sz val="16"/>
        <rFont val="TH SarabunPSK"/>
        <family val="2"/>
      </rPr>
      <t>4.79</t>
    </r>
    <r>
      <rPr>
        <sz val="16"/>
        <rFont val="TH SarabunPSK"/>
        <family val="2"/>
      </rPr>
      <t>/</t>
    </r>
    <r>
      <rPr>
        <sz val="16"/>
        <color rgb="FFFF0000"/>
        <rFont val="TH SarabunPSK"/>
        <family val="2"/>
      </rPr>
      <t>4.96</t>
    </r>
  </si>
  <si>
    <r>
      <t>97</t>
    </r>
    <r>
      <rPr>
        <sz val="16"/>
        <rFont val="TH SarabunPSK"/>
        <family val="2"/>
      </rPr>
      <t>/202</t>
    </r>
  </si>
  <si>
    <r>
      <rPr>
        <sz val="16"/>
        <rFont val="TH SarabunPSK"/>
        <family val="2"/>
      </rPr>
      <t>33/</t>
    </r>
    <r>
      <rPr>
        <sz val="16"/>
        <color rgb="FFFF0000"/>
        <rFont val="TH SarabunPSK"/>
        <family val="2"/>
      </rPr>
      <t>23</t>
    </r>
  </si>
  <si>
    <r>
      <rPr>
        <sz val="16"/>
        <rFont val="TH SarabunPSK"/>
        <family val="2"/>
      </rPr>
      <t>75/</t>
    </r>
    <r>
      <rPr>
        <sz val="16"/>
        <color rgb="FFFF0000"/>
        <rFont val="TH SarabunPSK"/>
        <family val="2"/>
      </rPr>
      <t>67</t>
    </r>
  </si>
  <si>
    <r>
      <rPr>
        <strike/>
        <sz val="16"/>
        <rFont val="TH SarabunPSK"/>
        <family val="2"/>
      </rPr>
      <t>86</t>
    </r>
    <r>
      <rPr>
        <sz val="16"/>
        <rFont val="TH SarabunPSK"/>
        <family val="2"/>
      </rPr>
      <t>/</t>
    </r>
    <r>
      <rPr>
        <sz val="16"/>
        <color rgb="FFFF0000"/>
        <rFont val="TH SarabunPSK"/>
        <family val="2"/>
      </rPr>
      <t>35</t>
    </r>
  </si>
  <si>
    <r>
      <rPr>
        <strike/>
        <sz val="16"/>
        <rFont val="TH SarabunPSK"/>
        <family val="2"/>
      </rPr>
      <t>33</t>
    </r>
    <r>
      <rPr>
        <sz val="16"/>
        <rFont val="TH SarabunPSK"/>
        <family val="2"/>
      </rPr>
      <t>/</t>
    </r>
    <r>
      <rPr>
        <sz val="16"/>
        <color rgb="FFFF0000"/>
        <rFont val="TH SarabunPSK"/>
        <family val="2"/>
      </rPr>
      <t>9</t>
    </r>
  </si>
  <si>
    <r>
      <rPr>
        <sz val="16"/>
        <rFont val="TH SarabunPSK"/>
        <family val="2"/>
      </rPr>
      <t>4.51/</t>
    </r>
    <r>
      <rPr>
        <sz val="16"/>
        <color rgb="FFFF0000"/>
        <rFont val="TH SarabunPSK"/>
        <family val="2"/>
      </rPr>
      <t>0.40</t>
    </r>
  </si>
  <si>
    <r>
      <rPr>
        <sz val="16"/>
        <rFont val="TH SarabunPSK"/>
        <family val="2"/>
      </rPr>
      <t>15/</t>
    </r>
    <r>
      <rPr>
        <sz val="16"/>
        <color rgb="FFFF0000"/>
        <rFont val="TH SarabunPSK"/>
        <family val="2"/>
      </rPr>
      <t>38</t>
    </r>
  </si>
  <si>
    <t>19/52</t>
  </si>
  <si>
    <t>1,479</t>
  </si>
  <si>
    <t>7.05</t>
  </si>
  <si>
    <t>4</t>
  </si>
  <si>
    <t>14.47/1.32/3.95</t>
  </si>
  <si>
    <t>20129.3/17545.0</t>
  </si>
  <si>
    <t>20087.3/18021.5</t>
  </si>
  <si>
    <t>93.48
(86/92)</t>
  </si>
  <si>
    <t>87.1
(54/62)</t>
  </si>
  <si>
    <t>5/16</t>
  </si>
  <si>
    <t>11.18
(17/152)</t>
  </si>
  <si>
    <t>46.05
(70/152)</t>
  </si>
  <si>
    <t>77.58
(45/58)</t>
  </si>
  <si>
    <t>81.35
(48/59)</t>
  </si>
  <si>
    <t>N/A
เปลี่ยนวิธีการประเมินโดยใช้ TMM</t>
  </si>
  <si>
    <t>ยังไม่ถึงรอบรายงาน</t>
  </si>
  <si>
    <t>4.06/5.5/5.75</t>
  </si>
  <si>
    <t>3.33
(10/3)</t>
  </si>
  <si>
    <t>1
(9/9)</t>
  </si>
  <si>
    <t>-</t>
  </si>
  <si>
    <t>ปาณิสรา/อภิเดช</t>
  </si>
  <si>
    <t>งานบริการฯ/หน่วยกิจการนศ.</t>
  </si>
  <si>
    <t>421</t>
  </si>
  <si>
    <t xml:space="preserve"> -14,726,230.75</t>
  </si>
  <si>
    <t>งบประมาณที่ใช้ในการพัฒนาบุคลากร และศึกษาต่อ (บาท)</t>
  </si>
  <si>
    <t>1,246</t>
  </si>
  <si>
    <t>ค่าตอบแทน</t>
  </si>
  <si>
    <t xml:space="preserve">ค่าพัฒนาแหล่งฝึก </t>
  </si>
  <si>
    <t>phar sci=60,000</t>
  </si>
  <si>
    <t>phar D=40,000</t>
  </si>
  <si>
    <t>3.77/3.66</t>
  </si>
  <si>
    <t>เงินรายได้ pharm D</t>
  </si>
  <si>
    <t>เงินรายได้</t>
  </si>
  <si>
    <t>phar ad</t>
  </si>
  <si>
    <t>pharm sci</t>
  </si>
  <si>
    <t>pharm D</t>
  </si>
  <si>
    <t>Pharm D</t>
  </si>
  <si>
    <t>Pharm sci</t>
  </si>
  <si>
    <t>44</t>
  </si>
  <si>
    <t>ปี 4</t>
  </si>
  <si>
    <t>ทั้งหมด</t>
  </si>
  <si>
    <t>ยาหม่องพญายอ ยาหม่องไพล</t>
  </si>
  <si>
    <t>ยาประสมเถาวัลย์เปรียง ยาดมสมุนไพร</t>
  </si>
  <si>
    <t>ปี 61</t>
  </si>
  <si>
    <t>สายวิชาการ</t>
  </si>
  <si>
    <t>สายสนับสนุน</t>
  </si>
  <si>
    <t>รวม</t>
  </si>
  <si>
    <t>1.37/2.65</t>
  </si>
  <si>
    <t>1,416,961.25</t>
  </si>
  <si>
    <t>15/0</t>
  </si>
  <si>
    <t>1</t>
  </si>
  <si>
    <t>33.33</t>
  </si>
  <si>
    <t>3.91</t>
  </si>
  <si>
    <t xml:space="preserve">81.0 (84.9) 
</t>
  </si>
  <si>
    <t>3.63</t>
  </si>
  <si>
    <t>79.32 (70.97/87.67)</t>
  </si>
  <si>
    <t>ประชุมวิชาการคณะเภสัชศาสตร์</t>
  </si>
  <si>
    <t>1: 9.08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</si>
</sst>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"/>
  </numFmts>
  <fonts count="37" x14ac:knownFonts="1">
    <font>
      <sz val="11"/>
      <color theme="1"/>
      <name val="Calibri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0000FF"/>
      <name val="TH SarabunPSK"/>
      <family val="2"/>
    </font>
    <font>
      <u/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b/>
      <sz val="18"/>
      <color rgb="FF0000FF"/>
      <name val="TH SarabunPSK"/>
      <family val="2"/>
    </font>
    <font>
      <sz val="16"/>
      <color rgb="FF0000FF"/>
      <name val="TH SarabunPSK"/>
      <family val="2"/>
    </font>
    <font>
      <sz val="11"/>
      <color rgb="FF0000FF"/>
      <name val="Calibri"/>
      <family val="2"/>
      <scheme val="minor"/>
    </font>
    <font>
      <u/>
      <sz val="16"/>
      <name val="TH SarabunPSK"/>
      <family val="2"/>
    </font>
    <font>
      <sz val="16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1"/>
      <color rgb="FFFF0000"/>
      <name val="Calibri"/>
      <family val="2"/>
      <scheme val="minor"/>
    </font>
    <font>
      <b/>
      <sz val="16"/>
      <color rgb="FF0000FF"/>
      <name val="TH SarabunPSK"/>
      <family val="2"/>
    </font>
    <font>
      <sz val="11"/>
      <name val="Calibri"/>
      <family val="2"/>
      <scheme val="minor"/>
    </font>
    <font>
      <strike/>
      <sz val="16"/>
      <name val="TH SarabunPSK"/>
      <family val="2"/>
    </font>
    <font>
      <b/>
      <sz val="11"/>
      <color rgb="FF0000FF"/>
      <name val="Calibri"/>
      <family val="2"/>
      <scheme val="minor"/>
    </font>
    <font>
      <sz val="18"/>
      <color rgb="FF222222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747">
    <xf numFmtId="0" fontId="0" fillId="0" borderId="0" xfId="0"/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15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4" borderId="13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3" fillId="4" borderId="20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5" fillId="4" borderId="14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8" fillId="3" borderId="8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1" fillId="6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vertical="top"/>
    </xf>
    <xf numFmtId="0" fontId="2" fillId="7" borderId="15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top" wrapText="1"/>
    </xf>
    <xf numFmtId="0" fontId="2" fillId="7" borderId="3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vertical="top" wrapText="1"/>
    </xf>
    <xf numFmtId="0" fontId="2" fillId="7" borderId="5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4" fillId="3" borderId="7" xfId="0" applyFont="1" applyFill="1" applyBorder="1" applyAlignment="1">
      <alignment vertical="top"/>
    </xf>
    <xf numFmtId="0" fontId="4" fillId="3" borderId="8" xfId="0" applyFont="1" applyFill="1" applyBorder="1" applyAlignment="1">
      <alignment vertical="top"/>
    </xf>
    <xf numFmtId="0" fontId="8" fillId="3" borderId="8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5" borderId="8" xfId="0" applyFont="1" applyFill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4" borderId="18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vertical="top" wrapText="1"/>
    </xf>
    <xf numFmtId="0" fontId="9" fillId="4" borderId="15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4" borderId="10" xfId="0" applyFont="1" applyFill="1" applyBorder="1" applyAlignment="1">
      <alignment vertical="top" wrapText="1"/>
    </xf>
    <xf numFmtId="0" fontId="9" fillId="4" borderId="10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vertical="top" wrapText="1"/>
    </xf>
    <xf numFmtId="0" fontId="9" fillId="4" borderId="14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1" fillId="4" borderId="11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4" borderId="19" xfId="0" applyFont="1" applyFill="1" applyBorder="1" applyAlignment="1">
      <alignment horizontal="left" vertical="top" wrapText="1"/>
    </xf>
    <xf numFmtId="0" fontId="11" fillId="4" borderId="15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vertical="top" wrapText="1"/>
    </xf>
    <xf numFmtId="0" fontId="11" fillId="4" borderId="13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vertical="top" wrapText="1"/>
    </xf>
    <xf numFmtId="0" fontId="11" fillId="4" borderId="14" xfId="0" applyFont="1" applyFill="1" applyBorder="1" applyAlignment="1">
      <alignment vertical="top" wrapText="1"/>
    </xf>
    <xf numFmtId="0" fontId="11" fillId="4" borderId="20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11" fillId="4" borderId="1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7" borderId="3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1" fillId="0" borderId="5" xfId="0" applyFont="1" applyBorder="1" applyAlignment="1">
      <alignment vertical="top" wrapText="1"/>
    </xf>
    <xf numFmtId="0" fontId="11" fillId="4" borderId="13" xfId="0" applyFont="1" applyFill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7" borderId="5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9" borderId="2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16" fontId="9" fillId="4" borderId="11" xfId="0" applyNumberFormat="1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4" borderId="13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left" vertical="top" wrapText="1"/>
    </xf>
    <xf numFmtId="16" fontId="9" fillId="4" borderId="13" xfId="0" applyNumberFormat="1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 vertical="top" wrapText="1"/>
    </xf>
    <xf numFmtId="16" fontId="9" fillId="4" borderId="20" xfId="0" applyNumberFormat="1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0" borderId="9" xfId="0" applyFont="1" applyBorder="1" applyAlignment="1">
      <alignment horizontal="center" vertical="top" wrapText="1"/>
    </xf>
    <xf numFmtId="0" fontId="9" fillId="4" borderId="11" xfId="0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7" borderId="3" xfId="0" applyFont="1" applyFill="1" applyBorder="1" applyAlignment="1">
      <alignment horizontal="center" vertical="top"/>
    </xf>
    <xf numFmtId="0" fontId="9" fillId="0" borderId="3" xfId="0" applyFont="1" applyBorder="1" applyAlignment="1">
      <alignment vertical="top"/>
    </xf>
    <xf numFmtId="0" fontId="9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4" borderId="19" xfId="0" applyFont="1" applyFill="1" applyBorder="1" applyAlignment="1">
      <alignment horizontal="center" vertical="top" wrapText="1"/>
    </xf>
    <xf numFmtId="0" fontId="9" fillId="4" borderId="19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7" borderId="15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4" borderId="12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vertical="top" wrapText="1"/>
    </xf>
    <xf numFmtId="0" fontId="9" fillId="7" borderId="6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center" vertical="top"/>
    </xf>
    <xf numFmtId="0" fontId="9" fillId="0" borderId="17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0" fontId="9" fillId="4" borderId="19" xfId="0" applyFont="1" applyFill="1" applyBorder="1" applyAlignment="1">
      <alignment vertical="top" wrapText="1"/>
    </xf>
    <xf numFmtId="0" fontId="9" fillId="7" borderId="15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3" borderId="8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4" borderId="20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/>
    </xf>
    <xf numFmtId="0" fontId="10" fillId="5" borderId="8" xfId="0" applyFont="1" applyFill="1" applyBorder="1" applyAlignment="1">
      <alignment vertical="top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4" borderId="17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4" borderId="17" xfId="0" applyFont="1" applyFill="1" applyBorder="1" applyAlignment="1">
      <alignment vertical="top" wrapText="1"/>
    </xf>
    <xf numFmtId="0" fontId="5" fillId="4" borderId="18" xfId="0" applyFont="1" applyFill="1" applyBorder="1" applyAlignment="1">
      <alignment vertical="top" wrapText="1"/>
    </xf>
    <xf numFmtId="0" fontId="11" fillId="4" borderId="18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7" borderId="1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vertical="top" wrapText="1"/>
    </xf>
    <xf numFmtId="0" fontId="11" fillId="4" borderId="20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11" fillId="4" borderId="10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0" fillId="2" borderId="7" xfId="0" applyFont="1" applyFill="1" applyBorder="1" applyAlignment="1">
      <alignment vertical="top"/>
    </xf>
    <xf numFmtId="0" fontId="11" fillId="0" borderId="19" xfId="0" applyFont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4" borderId="20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vertical="top" wrapText="1"/>
    </xf>
    <xf numFmtId="0" fontId="11" fillId="4" borderId="9" xfId="0" applyFont="1" applyFill="1" applyBorder="1" applyAlignment="1">
      <alignment vertical="top" wrapText="1"/>
    </xf>
    <xf numFmtId="0" fontId="9" fillId="4" borderId="16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10" borderId="2" xfId="0" applyFont="1" applyFill="1" applyBorder="1" applyAlignment="1">
      <alignment horizontal="center" vertical="top" wrapText="1"/>
    </xf>
    <xf numFmtId="0" fontId="2" fillId="11" borderId="3" xfId="0" applyFont="1" applyFill="1" applyBorder="1" applyAlignment="1">
      <alignment vertical="top" wrapText="1"/>
    </xf>
    <xf numFmtId="0" fontId="9" fillId="11" borderId="3" xfId="0" applyFont="1" applyFill="1" applyBorder="1" applyAlignment="1">
      <alignment vertical="top" wrapText="1"/>
    </xf>
    <xf numFmtId="0" fontId="9" fillId="11" borderId="4" xfId="0" applyFont="1" applyFill="1" applyBorder="1" applyAlignment="1">
      <alignment horizontal="center" vertical="top" wrapText="1"/>
    </xf>
    <xf numFmtId="0" fontId="10" fillId="11" borderId="2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vertical="top" wrapText="1"/>
    </xf>
    <xf numFmtId="0" fontId="1" fillId="7" borderId="2" xfId="0" applyFont="1" applyFill="1" applyBorder="1" applyAlignment="1">
      <alignment horizontal="center" vertical="top" wrapText="1"/>
    </xf>
    <xf numFmtId="0" fontId="11" fillId="10" borderId="11" xfId="0" applyFont="1" applyFill="1" applyBorder="1" applyAlignment="1">
      <alignment vertical="top" wrapText="1"/>
    </xf>
    <xf numFmtId="0" fontId="9" fillId="10" borderId="11" xfId="0" applyFont="1" applyFill="1" applyBorder="1" applyAlignment="1">
      <alignment horizontal="center" vertical="top" wrapText="1"/>
    </xf>
    <xf numFmtId="0" fontId="11" fillId="10" borderId="13" xfId="0" applyFont="1" applyFill="1" applyBorder="1" applyAlignment="1">
      <alignment vertical="top" wrapText="1"/>
    </xf>
    <xf numFmtId="0" fontId="9" fillId="10" borderId="13" xfId="0" applyFont="1" applyFill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 wrapText="1"/>
    </xf>
    <xf numFmtId="0" fontId="2" fillId="10" borderId="1" xfId="0" applyFont="1" applyFill="1" applyBorder="1" applyAlignment="1">
      <alignment horizontal="left" vertical="top" wrapText="1"/>
    </xf>
    <xf numFmtId="0" fontId="11" fillId="10" borderId="2" xfId="0" applyFont="1" applyFill="1" applyBorder="1" applyAlignment="1">
      <alignment horizontal="left" vertical="top" wrapText="1"/>
    </xf>
    <xf numFmtId="0" fontId="9" fillId="10" borderId="2" xfId="0" applyFont="1" applyFill="1" applyBorder="1" applyAlignment="1">
      <alignment horizontal="center" vertical="top" wrapText="1"/>
    </xf>
    <xf numFmtId="0" fontId="2" fillId="10" borderId="3" xfId="0" applyFont="1" applyFill="1" applyBorder="1" applyAlignment="1">
      <alignment horizontal="left" vertical="top" wrapText="1"/>
    </xf>
    <xf numFmtId="0" fontId="3" fillId="10" borderId="14" xfId="0" applyFont="1" applyFill="1" applyBorder="1" applyAlignment="1">
      <alignment vertical="top" wrapText="1"/>
    </xf>
    <xf numFmtId="0" fontId="9" fillId="10" borderId="14" xfId="0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left" vertical="top" wrapText="1"/>
    </xf>
    <xf numFmtId="0" fontId="11" fillId="10" borderId="14" xfId="0" applyFont="1" applyFill="1" applyBorder="1" applyAlignment="1">
      <alignment vertical="top" wrapText="1"/>
    </xf>
    <xf numFmtId="0" fontId="9" fillId="10" borderId="15" xfId="0" applyFont="1" applyFill="1" applyBorder="1" applyAlignment="1">
      <alignment horizontal="center" vertical="top" wrapText="1"/>
    </xf>
    <xf numFmtId="0" fontId="2" fillId="10" borderId="12" xfId="0" applyFont="1" applyFill="1" applyBorder="1" applyAlignment="1">
      <alignment horizontal="left" vertical="top" wrapText="1"/>
    </xf>
    <xf numFmtId="0" fontId="11" fillId="10" borderId="12" xfId="0" applyFont="1" applyFill="1" applyBorder="1" applyAlignment="1">
      <alignment vertical="top" wrapText="1"/>
    </xf>
    <xf numFmtId="0" fontId="2" fillId="10" borderId="14" xfId="0" applyFont="1" applyFill="1" applyBorder="1" applyAlignment="1">
      <alignment horizontal="left" vertical="top" wrapText="1"/>
    </xf>
    <xf numFmtId="0" fontId="3" fillId="10" borderId="15" xfId="0" applyFont="1" applyFill="1" applyBorder="1" applyAlignment="1">
      <alignment vertical="top" wrapText="1"/>
    </xf>
    <xf numFmtId="0" fontId="3" fillId="10" borderId="20" xfId="0" applyFont="1" applyFill="1" applyBorder="1" applyAlignment="1">
      <alignment vertical="top" wrapText="1"/>
    </xf>
    <xf numFmtId="0" fontId="9" fillId="10" borderId="20" xfId="0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vertical="top" wrapText="1"/>
    </xf>
    <xf numFmtId="0" fontId="9" fillId="10" borderId="1" xfId="0" applyFont="1" applyFill="1" applyBorder="1" applyAlignment="1">
      <alignment horizontal="center" vertical="top" wrapText="1"/>
    </xf>
    <xf numFmtId="0" fontId="11" fillId="10" borderId="18" xfId="0" applyFont="1" applyFill="1" applyBorder="1" applyAlignment="1">
      <alignment horizontal="left" vertical="top" wrapText="1"/>
    </xf>
    <xf numFmtId="0" fontId="11" fillId="10" borderId="5" xfId="0" applyFont="1" applyFill="1" applyBorder="1" applyAlignment="1">
      <alignment horizontal="left" vertical="top" wrapText="1"/>
    </xf>
    <xf numFmtId="0" fontId="2" fillId="10" borderId="17" xfId="0" applyFont="1" applyFill="1" applyBorder="1" applyAlignment="1">
      <alignment horizontal="left" vertical="top" wrapText="1"/>
    </xf>
    <xf numFmtId="0" fontId="11" fillId="10" borderId="17" xfId="0" applyFont="1" applyFill="1" applyBorder="1" applyAlignment="1">
      <alignment vertical="top" wrapText="1"/>
    </xf>
    <xf numFmtId="0" fontId="11" fillId="10" borderId="0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4" borderId="6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left" vertical="top" wrapText="1"/>
    </xf>
    <xf numFmtId="0" fontId="9" fillId="10" borderId="6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left" vertical="top" wrapText="1"/>
    </xf>
    <xf numFmtId="49" fontId="9" fillId="4" borderId="6" xfId="0" applyNumberFormat="1" applyFont="1" applyFill="1" applyBorder="1" applyAlignment="1">
      <alignment horizontal="center" vertical="top" wrapText="1"/>
    </xf>
    <xf numFmtId="0" fontId="9" fillId="1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10" borderId="19" xfId="0" applyFont="1" applyFill="1" applyBorder="1" applyAlignment="1">
      <alignment vertical="top" wrapText="1"/>
    </xf>
    <xf numFmtId="0" fontId="9" fillId="10" borderId="19" xfId="0" applyFont="1" applyFill="1" applyBorder="1" applyAlignment="1">
      <alignment horizontal="center" vertical="top" wrapText="1"/>
    </xf>
    <xf numFmtId="0" fontId="11" fillId="10" borderId="9" xfId="0" applyFont="1" applyFill="1" applyBorder="1" applyAlignment="1">
      <alignment horizontal="left" vertical="top" wrapText="1"/>
    </xf>
    <xf numFmtId="0" fontId="11" fillId="10" borderId="3" xfId="0" applyFont="1" applyFill="1" applyBorder="1" applyAlignment="1">
      <alignment horizontal="left" vertical="top" wrapText="1"/>
    </xf>
    <xf numFmtId="0" fontId="11" fillId="10" borderId="10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9" fillId="0" borderId="16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vertical="top"/>
    </xf>
    <xf numFmtId="0" fontId="10" fillId="3" borderId="2" xfId="0" applyFont="1" applyFill="1" applyBorder="1" applyAlignment="1">
      <alignment vertical="top"/>
    </xf>
    <xf numFmtId="0" fontId="10" fillId="5" borderId="2" xfId="0" applyFont="1" applyFill="1" applyBorder="1" applyAlignment="1">
      <alignment vertical="top"/>
    </xf>
    <xf numFmtId="0" fontId="9" fillId="12" borderId="5" xfId="0" applyFont="1" applyFill="1" applyBorder="1" applyAlignment="1">
      <alignment horizontal="center" vertical="top" wrapText="1"/>
    </xf>
    <xf numFmtId="0" fontId="9" fillId="12" borderId="6" xfId="0" applyFont="1" applyFill="1" applyBorder="1" applyAlignment="1">
      <alignment horizontal="center" vertical="top" wrapText="1"/>
    </xf>
    <xf numFmtId="0" fontId="9" fillId="12" borderId="4" xfId="0" applyFont="1" applyFill="1" applyBorder="1" applyAlignment="1">
      <alignment horizontal="center" vertical="top" wrapText="1"/>
    </xf>
    <xf numFmtId="164" fontId="9" fillId="0" borderId="12" xfId="1" applyNumberFormat="1" applyFont="1" applyBorder="1" applyAlignment="1">
      <alignment horizontal="center" vertical="top" wrapText="1"/>
    </xf>
    <xf numFmtId="43" fontId="9" fillId="0" borderId="12" xfId="1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3" fontId="9" fillId="0" borderId="13" xfId="1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 wrapText="1"/>
    </xf>
    <xf numFmtId="0" fontId="9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3" xfId="1" applyNumberFormat="1" applyFont="1" applyFill="1" applyBorder="1" applyAlignment="1">
      <alignment horizontal="center" vertical="top" wrapText="1"/>
    </xf>
    <xf numFmtId="3" fontId="9" fillId="0" borderId="13" xfId="1" applyNumberFormat="1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vertical="top" wrapText="1"/>
    </xf>
    <xf numFmtId="3" fontId="9" fillId="0" borderId="19" xfId="0" applyNumberFormat="1" applyFont="1" applyFill="1" applyBorder="1" applyAlignment="1">
      <alignment horizontal="center" vertical="top" wrapText="1"/>
    </xf>
    <xf numFmtId="3" fontId="9" fillId="4" borderId="15" xfId="0" applyNumberFormat="1" applyFont="1" applyFill="1" applyBorder="1" applyAlignment="1">
      <alignment horizontal="center" vertical="top" wrapText="1"/>
    </xf>
    <xf numFmtId="49" fontId="9" fillId="4" borderId="20" xfId="0" applyNumberFormat="1" applyFont="1" applyFill="1" applyBorder="1" applyAlignment="1">
      <alignment horizontal="center" vertical="top" wrapText="1"/>
    </xf>
    <xf numFmtId="165" fontId="9" fillId="0" borderId="15" xfId="1" applyNumberFormat="1" applyFont="1" applyFill="1" applyBorder="1" applyAlignment="1">
      <alignment horizontal="center" vertical="top" wrapText="1"/>
    </xf>
    <xf numFmtId="0" fontId="9" fillId="1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9" fillId="10" borderId="5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vertical="top" wrapText="1"/>
    </xf>
    <xf numFmtId="0" fontId="9" fillId="1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9" fillId="12" borderId="12" xfId="0" applyFont="1" applyFill="1" applyBorder="1" applyAlignment="1">
      <alignment horizontal="center" vertical="top" wrapText="1"/>
    </xf>
    <xf numFmtId="0" fontId="9" fillId="12" borderId="14" xfId="0" applyFont="1" applyFill="1" applyBorder="1" applyAlignment="1">
      <alignment horizontal="center" vertical="top" wrapText="1"/>
    </xf>
    <xf numFmtId="0" fontId="9" fillId="12" borderId="17" xfId="0" applyFont="1" applyFill="1" applyBorder="1" applyAlignment="1">
      <alignment horizontal="center" vertical="top" wrapText="1"/>
    </xf>
    <xf numFmtId="0" fontId="9" fillId="12" borderId="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2" fontId="9" fillId="0" borderId="19" xfId="0" applyNumberFormat="1" applyFont="1" applyFill="1" applyBorder="1" applyAlignment="1">
      <alignment horizontal="center" vertical="top" wrapText="1"/>
    </xf>
    <xf numFmtId="1" fontId="9" fillId="0" borderId="19" xfId="0" applyNumberFormat="1" applyFont="1" applyFill="1" applyBorder="1" applyAlignment="1">
      <alignment horizontal="center" vertical="top" wrapText="1"/>
    </xf>
    <xf numFmtId="0" fontId="9" fillId="12" borderId="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9" fillId="14" borderId="6" xfId="0" applyFont="1" applyFill="1" applyBorder="1" applyAlignment="1">
      <alignment horizontal="center" vertical="top" wrapText="1"/>
    </xf>
    <xf numFmtId="0" fontId="9" fillId="15" borderId="6" xfId="0" applyFont="1" applyFill="1" applyBorder="1" applyAlignment="1">
      <alignment horizontal="center" vertical="top" wrapText="1"/>
    </xf>
    <xf numFmtId="0" fontId="9" fillId="15" borderId="3" xfId="0" applyFont="1" applyFill="1" applyBorder="1" applyAlignment="1">
      <alignment horizontal="center" vertical="top" wrapText="1"/>
    </xf>
    <xf numFmtId="0" fontId="9" fillId="15" borderId="5" xfId="0" applyFont="1" applyFill="1" applyBorder="1" applyAlignment="1">
      <alignment horizontal="center" vertical="top"/>
    </xf>
    <xf numFmtId="49" fontId="9" fillId="0" borderId="5" xfId="0" applyNumberFormat="1" applyFont="1" applyBorder="1" applyAlignment="1">
      <alignment horizontal="center" vertical="top" wrapText="1"/>
    </xf>
    <xf numFmtId="0" fontId="9" fillId="15" borderId="5" xfId="0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vertical="top" wrapText="1"/>
    </xf>
    <xf numFmtId="0" fontId="9" fillId="7" borderId="4" xfId="0" applyFont="1" applyFill="1" applyBorder="1" applyAlignment="1">
      <alignment horizontal="center" vertical="top" wrapText="1"/>
    </xf>
    <xf numFmtId="0" fontId="9" fillId="7" borderId="4" xfId="0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2" fontId="9" fillId="4" borderId="14" xfId="0" applyNumberFormat="1" applyFont="1" applyFill="1" applyBorder="1" applyAlignment="1">
      <alignment horizontal="center" vertical="top" wrapText="1"/>
    </xf>
    <xf numFmtId="0" fontId="9" fillId="15" borderId="14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9" fillId="16" borderId="9" xfId="0" applyFont="1" applyFill="1" applyBorder="1" applyAlignment="1">
      <alignment horizontal="center" vertical="top" wrapText="1"/>
    </xf>
    <xf numFmtId="0" fontId="9" fillId="16" borderId="5" xfId="0" applyFont="1" applyFill="1" applyBorder="1" applyAlignment="1">
      <alignment horizontal="center" vertical="top" wrapText="1"/>
    </xf>
    <xf numFmtId="0" fontId="9" fillId="16" borderId="6" xfId="0" applyFont="1" applyFill="1" applyBorder="1" applyAlignment="1">
      <alignment horizontal="center" vertical="top" wrapText="1"/>
    </xf>
    <xf numFmtId="0" fontId="9" fillId="18" borderId="5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13" fillId="4" borderId="6" xfId="0" applyFont="1" applyFill="1" applyBorder="1" applyAlignment="1">
      <alignment horizontal="left" vertical="top" wrapText="1"/>
    </xf>
    <xf numFmtId="0" fontId="9" fillId="11" borderId="5" xfId="0" applyFont="1" applyFill="1" applyBorder="1" applyAlignment="1">
      <alignment horizontal="center" vertical="top" wrapText="1"/>
    </xf>
    <xf numFmtId="0" fontId="9" fillId="11" borderId="3" xfId="0" applyFont="1" applyFill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0" fontId="9" fillId="11" borderId="5" xfId="0" applyFont="1" applyFill="1" applyBorder="1" applyAlignment="1">
      <alignment horizontal="center" vertical="top"/>
    </xf>
    <xf numFmtId="0" fontId="9" fillId="14" borderId="5" xfId="0" applyFont="1" applyFill="1" applyBorder="1" applyAlignment="1">
      <alignment horizontal="center" vertical="top"/>
    </xf>
    <xf numFmtId="0" fontId="9" fillId="14" borderId="5" xfId="0" applyFont="1" applyFill="1" applyBorder="1" applyAlignment="1">
      <alignment horizontal="center" vertical="top" wrapText="1"/>
    </xf>
    <xf numFmtId="0" fontId="9" fillId="19" borderId="6" xfId="0" applyFont="1" applyFill="1" applyBorder="1" applyAlignment="1">
      <alignment horizontal="center" vertical="top" wrapText="1"/>
    </xf>
    <xf numFmtId="3" fontId="9" fillId="0" borderId="12" xfId="0" applyNumberFormat="1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center" vertical="top" wrapText="1"/>
    </xf>
    <xf numFmtId="0" fontId="9" fillId="14" borderId="3" xfId="0" applyFont="1" applyFill="1" applyBorder="1" applyAlignment="1">
      <alignment horizontal="center" vertical="top" wrapText="1"/>
    </xf>
    <xf numFmtId="0" fontId="9" fillId="17" borderId="5" xfId="0" applyFont="1" applyFill="1" applyBorder="1" applyAlignment="1">
      <alignment horizontal="center" vertical="top"/>
    </xf>
    <xf numFmtId="0" fontId="9" fillId="17" borderId="6" xfId="0" applyFont="1" applyFill="1" applyBorder="1" applyAlignment="1">
      <alignment horizontal="center" vertical="top" wrapText="1"/>
    </xf>
    <xf numFmtId="49" fontId="9" fillId="4" borderId="13" xfId="0" applyNumberFormat="1" applyFont="1" applyFill="1" applyBorder="1" applyAlignment="1">
      <alignment horizontal="center" vertical="top" wrapText="1"/>
    </xf>
    <xf numFmtId="0" fontId="3" fillId="10" borderId="12" xfId="0" applyFont="1" applyFill="1" applyBorder="1" applyAlignment="1">
      <alignment vertical="top" wrapText="1"/>
    </xf>
    <xf numFmtId="0" fontId="9" fillId="17" borderId="18" xfId="0" applyFont="1" applyFill="1" applyBorder="1" applyAlignment="1">
      <alignment horizontal="center" vertical="top" wrapText="1"/>
    </xf>
    <xf numFmtId="0" fontId="9" fillId="17" borderId="12" xfId="0" applyFont="1" applyFill="1" applyBorder="1" applyAlignment="1">
      <alignment horizontal="center" vertical="top" wrapText="1"/>
    </xf>
    <xf numFmtId="0" fontId="9" fillId="17" borderId="14" xfId="0" applyFont="1" applyFill="1" applyBorder="1" applyAlignment="1">
      <alignment horizontal="center" vertical="top" wrapText="1"/>
    </xf>
    <xf numFmtId="0" fontId="9" fillId="17" borderId="5" xfId="0" applyFont="1" applyFill="1" applyBorder="1" applyAlignment="1">
      <alignment horizontal="center" vertical="top" wrapText="1"/>
    </xf>
    <xf numFmtId="0" fontId="9" fillId="17" borderId="10" xfId="0" applyFont="1" applyFill="1" applyBorder="1" applyAlignment="1">
      <alignment horizontal="center" vertical="top" wrapText="1"/>
    </xf>
    <xf numFmtId="166" fontId="9" fillId="4" borderId="10" xfId="0" applyNumberFormat="1" applyFont="1" applyFill="1" applyBorder="1" applyAlignment="1">
      <alignment horizontal="center" vertical="top" wrapText="1"/>
    </xf>
    <xf numFmtId="166" fontId="9" fillId="4" borderId="12" xfId="0" applyNumberFormat="1" applyFont="1" applyFill="1" applyBorder="1" applyAlignment="1">
      <alignment horizontal="center" vertical="top" wrapText="1"/>
    </xf>
    <xf numFmtId="166" fontId="9" fillId="4" borderId="14" xfId="0" applyNumberFormat="1" applyFont="1" applyFill="1" applyBorder="1" applyAlignment="1">
      <alignment horizontal="center" vertical="top" wrapText="1"/>
    </xf>
    <xf numFmtId="0" fontId="9" fillId="20" borderId="5" xfId="0" applyFont="1" applyFill="1" applyBorder="1" applyAlignment="1">
      <alignment horizontal="center" vertical="top"/>
    </xf>
    <xf numFmtId="0" fontId="9" fillId="20" borderId="5" xfId="0" applyFont="1" applyFill="1" applyBorder="1" applyAlignment="1">
      <alignment horizontal="center" vertical="top" wrapText="1"/>
    </xf>
    <xf numFmtId="0" fontId="9" fillId="20" borderId="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3" fontId="9" fillId="4" borderId="12" xfId="0" applyNumberFormat="1" applyFont="1" applyFill="1" applyBorder="1" applyAlignment="1">
      <alignment horizontal="center" vertical="top" wrapText="1"/>
    </xf>
    <xf numFmtId="4" fontId="9" fillId="4" borderId="14" xfId="0" applyNumberFormat="1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2" fontId="9" fillId="4" borderId="12" xfId="0" applyNumberFormat="1" applyFont="1" applyFill="1" applyBorder="1" applyAlignment="1">
      <alignment horizontal="center" vertical="top" wrapText="1"/>
    </xf>
    <xf numFmtId="0" fontId="9" fillId="19" borderId="5" xfId="0" applyFont="1" applyFill="1" applyBorder="1" applyAlignment="1">
      <alignment horizontal="center" vertical="top"/>
    </xf>
    <xf numFmtId="0" fontId="3" fillId="0" borderId="17" xfId="0" applyFont="1" applyBorder="1" applyAlignment="1">
      <alignment vertical="top" wrapText="1"/>
    </xf>
    <xf numFmtId="49" fontId="9" fillId="0" borderId="17" xfId="0" applyNumberFormat="1" applyFont="1" applyBorder="1" applyAlignment="1">
      <alignment horizontal="center" vertical="top" wrapText="1"/>
    </xf>
    <xf numFmtId="0" fontId="9" fillId="19" borderId="5" xfId="0" applyFont="1" applyFill="1" applyBorder="1" applyAlignment="1">
      <alignment horizontal="center" vertical="top" wrapText="1"/>
    </xf>
    <xf numFmtId="0" fontId="9" fillId="19" borderId="17" xfId="0" applyFont="1" applyFill="1" applyBorder="1" applyAlignment="1">
      <alignment horizontal="center" vertical="top" wrapText="1"/>
    </xf>
    <xf numFmtId="0" fontId="9" fillId="20" borderId="12" xfId="0" applyFont="1" applyFill="1" applyBorder="1" applyAlignment="1">
      <alignment horizontal="center" vertical="top" wrapText="1"/>
    </xf>
    <xf numFmtId="0" fontId="9" fillId="15" borderId="12" xfId="0" applyFont="1" applyFill="1" applyBorder="1" applyAlignment="1">
      <alignment horizontal="center" vertical="top" wrapText="1"/>
    </xf>
    <xf numFmtId="0" fontId="9" fillId="11" borderId="12" xfId="0" applyFont="1" applyFill="1" applyBorder="1" applyAlignment="1">
      <alignment horizontal="center" vertical="top" wrapText="1"/>
    </xf>
    <xf numFmtId="0" fontId="9" fillId="19" borderId="14" xfId="0" applyFont="1" applyFill="1" applyBorder="1" applyAlignment="1">
      <alignment horizontal="center" vertical="top" wrapText="1"/>
    </xf>
    <xf numFmtId="0" fontId="9" fillId="19" borderId="12" xfId="0" applyFont="1" applyFill="1" applyBorder="1" applyAlignment="1">
      <alignment horizontal="center" vertical="top" wrapText="1"/>
    </xf>
    <xf numFmtId="0" fontId="9" fillId="15" borderId="12" xfId="0" applyFont="1" applyFill="1" applyBorder="1" applyAlignment="1">
      <alignment horizontal="center" vertical="top"/>
    </xf>
    <xf numFmtId="0" fontId="19" fillId="6" borderId="2" xfId="0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horizontal="center" vertical="top" wrapText="1"/>
    </xf>
    <xf numFmtId="0" fontId="18" fillId="4" borderId="2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vertical="top" wrapText="1"/>
    </xf>
    <xf numFmtId="0" fontId="17" fillId="4" borderId="11" xfId="0" applyFont="1" applyFill="1" applyBorder="1" applyAlignment="1">
      <alignment horizontal="left" vertical="top" wrapText="1"/>
    </xf>
    <xf numFmtId="0" fontId="20" fillId="4" borderId="11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0" fontId="20" fillId="17" borderId="11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vertical="top" wrapText="1"/>
    </xf>
    <xf numFmtId="0" fontId="17" fillId="4" borderId="13" xfId="0" applyFont="1" applyFill="1" applyBorder="1" applyAlignment="1">
      <alignment horizontal="left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top" wrapText="1"/>
    </xf>
    <xf numFmtId="0" fontId="20" fillId="17" borderId="13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top" wrapText="1"/>
    </xf>
    <xf numFmtId="0" fontId="20" fillId="19" borderId="13" xfId="0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left" vertical="top" wrapText="1"/>
    </xf>
    <xf numFmtId="0" fontId="20" fillId="19" borderId="12" xfId="0" applyFont="1" applyFill="1" applyBorder="1" applyAlignment="1">
      <alignment horizontal="center" vertical="top" wrapText="1"/>
    </xf>
    <xf numFmtId="0" fontId="20" fillId="15" borderId="13" xfId="0" applyFont="1" applyFill="1" applyBorder="1" applyAlignment="1">
      <alignment horizontal="center" vertical="top" wrapText="1"/>
    </xf>
    <xf numFmtId="0" fontId="20" fillId="12" borderId="13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left" vertical="top" wrapText="1"/>
    </xf>
    <xf numFmtId="0" fontId="20" fillId="0" borderId="18" xfId="0" applyFont="1" applyBorder="1" applyAlignment="1">
      <alignment vertical="top" wrapText="1"/>
    </xf>
    <xf numFmtId="0" fontId="17" fillId="0" borderId="5" xfId="0" applyFont="1" applyBorder="1" applyAlignment="1">
      <alignment vertical="top"/>
    </xf>
    <xf numFmtId="0" fontId="17" fillId="0" borderId="12" xfId="0" applyFont="1" applyBorder="1" applyAlignment="1">
      <alignment vertical="top" wrapText="1"/>
    </xf>
    <xf numFmtId="0" fontId="20" fillId="15" borderId="12" xfId="0" applyFont="1" applyFill="1" applyBorder="1" applyAlignment="1">
      <alignment horizontal="center" vertical="top"/>
    </xf>
    <xf numFmtId="0" fontId="20" fillId="19" borderId="12" xfId="0" applyFont="1" applyFill="1" applyBorder="1" applyAlignment="1">
      <alignment horizontal="center" vertical="top"/>
    </xf>
    <xf numFmtId="0" fontId="20" fillId="11" borderId="12" xfId="0" applyFont="1" applyFill="1" applyBorder="1" applyAlignment="1">
      <alignment horizontal="center" vertical="top"/>
    </xf>
    <xf numFmtId="0" fontId="17" fillId="4" borderId="12" xfId="0" applyFont="1" applyFill="1" applyBorder="1" applyAlignment="1">
      <alignment vertical="top" wrapText="1"/>
    </xf>
    <xf numFmtId="0" fontId="20" fillId="15" borderId="12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20" fillId="0" borderId="5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12" borderId="12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vertical="top" wrapText="1"/>
    </xf>
    <xf numFmtId="0" fontId="17" fillId="4" borderId="13" xfId="0" applyFont="1" applyFill="1" applyBorder="1" applyAlignment="1">
      <alignment vertical="top" wrapText="1"/>
    </xf>
    <xf numFmtId="0" fontId="17" fillId="10" borderId="13" xfId="0" applyFont="1" applyFill="1" applyBorder="1" applyAlignment="1">
      <alignment horizontal="left" vertical="top" wrapText="1"/>
    </xf>
    <xf numFmtId="0" fontId="20" fillId="10" borderId="13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vertical="top" wrapText="1"/>
    </xf>
    <xf numFmtId="0" fontId="20" fillId="11" borderId="12" xfId="0" applyFont="1" applyFill="1" applyBorder="1" applyAlignment="1">
      <alignment horizontal="center" vertical="top" wrapText="1"/>
    </xf>
    <xf numFmtId="0" fontId="17" fillId="10" borderId="13" xfId="0" applyFont="1" applyFill="1" applyBorder="1" applyAlignment="1">
      <alignment vertical="top" wrapText="1"/>
    </xf>
    <xf numFmtId="0" fontId="20" fillId="10" borderId="13" xfId="0" applyFont="1" applyFill="1" applyBorder="1" applyAlignment="1">
      <alignment vertical="top" wrapText="1"/>
    </xf>
    <xf numFmtId="0" fontId="17" fillId="10" borderId="12" xfId="0" applyFont="1" applyFill="1" applyBorder="1" applyAlignment="1">
      <alignment vertical="top" wrapText="1"/>
    </xf>
    <xf numFmtId="0" fontId="20" fillId="10" borderId="12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left" vertical="top" wrapText="1"/>
    </xf>
    <xf numFmtId="0" fontId="17" fillId="7" borderId="15" xfId="0" applyFont="1" applyFill="1" applyBorder="1" applyAlignment="1">
      <alignment vertical="top" wrapText="1"/>
    </xf>
    <xf numFmtId="0" fontId="20" fillId="7" borderId="15" xfId="0" applyFont="1" applyFill="1" applyBorder="1" applyAlignment="1">
      <alignment horizontal="center" vertical="top" wrapText="1"/>
    </xf>
    <xf numFmtId="0" fontId="20" fillId="0" borderId="14" xfId="0" applyFont="1" applyBorder="1" applyAlignment="1">
      <alignment horizontal="left" vertical="top" wrapText="1"/>
    </xf>
    <xf numFmtId="0" fontId="20" fillId="15" borderId="14" xfId="0" applyFont="1" applyFill="1" applyBorder="1" applyAlignment="1">
      <alignment horizontal="center" vertical="top" wrapText="1"/>
    </xf>
    <xf numFmtId="0" fontId="15" fillId="0" borderId="0" xfId="0" applyFont="1"/>
    <xf numFmtId="0" fontId="25" fillId="0" borderId="0" xfId="0" applyFont="1"/>
    <xf numFmtId="0" fontId="20" fillId="4" borderId="11" xfId="0" applyFont="1" applyFill="1" applyBorder="1" applyAlignment="1">
      <alignment horizontal="left" vertical="top" wrapText="1"/>
    </xf>
    <xf numFmtId="0" fontId="20" fillId="4" borderId="13" xfId="0" applyFont="1" applyFill="1" applyBorder="1" applyAlignment="1">
      <alignment horizontal="left" vertical="top" wrapText="1"/>
    </xf>
    <xf numFmtId="0" fontId="20" fillId="0" borderId="12" xfId="0" applyFont="1" applyBorder="1" applyAlignment="1">
      <alignment vertical="top" wrapText="1"/>
    </xf>
    <xf numFmtId="0" fontId="20" fillId="4" borderId="12" xfId="0" applyFont="1" applyFill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10" borderId="13" xfId="0" applyFont="1" applyFill="1" applyBorder="1" applyAlignment="1">
      <alignment horizontal="left" vertical="top" wrapText="1"/>
    </xf>
    <xf numFmtId="0" fontId="0" fillId="0" borderId="0" xfId="0" applyFont="1"/>
    <xf numFmtId="0" fontId="20" fillId="10" borderId="15" xfId="0" applyFont="1" applyFill="1" applyBorder="1" applyAlignment="1">
      <alignment horizontal="center" vertical="top" wrapText="1"/>
    </xf>
    <xf numFmtId="0" fontId="17" fillId="4" borderId="12" xfId="0" applyFont="1" applyFill="1" applyBorder="1" applyAlignment="1">
      <alignment horizontal="left" vertical="top" wrapText="1"/>
    </xf>
    <xf numFmtId="0" fontId="17" fillId="10" borderId="14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3" xfId="0" applyFont="1" applyFill="1" applyBorder="1" applyAlignment="1">
      <alignment vertical="top" wrapText="1"/>
    </xf>
    <xf numFmtId="0" fontId="20" fillId="4" borderId="15" xfId="0" applyFont="1" applyFill="1" applyBorder="1" applyAlignment="1">
      <alignment horizontal="left" vertical="top" wrapText="1"/>
    </xf>
    <xf numFmtId="0" fontId="20" fillId="4" borderId="15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13" borderId="11" xfId="0" applyFont="1" applyFill="1" applyBorder="1" applyAlignment="1">
      <alignment horizontal="center" vertical="top" wrapText="1"/>
    </xf>
    <xf numFmtId="0" fontId="20" fillId="13" borderId="13" xfId="0" applyFont="1" applyFill="1" applyBorder="1" applyAlignment="1">
      <alignment horizontal="center" vertical="top" wrapText="1"/>
    </xf>
    <xf numFmtId="0" fontId="20" fillId="13" borderId="12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vertical="top" wrapText="1"/>
    </xf>
    <xf numFmtId="0" fontId="17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left" vertical="top" wrapText="1"/>
    </xf>
    <xf numFmtId="0" fontId="20" fillId="13" borderId="15" xfId="0" applyFont="1" applyFill="1" applyBorder="1" applyAlignment="1">
      <alignment horizontal="center" vertical="top" wrapText="1"/>
    </xf>
    <xf numFmtId="0" fontId="9" fillId="11" borderId="10" xfId="0" applyFont="1" applyFill="1" applyBorder="1" applyAlignment="1">
      <alignment horizontal="center" vertical="top" wrapText="1"/>
    </xf>
    <xf numFmtId="0" fontId="9" fillId="16" borderId="14" xfId="0" applyFont="1" applyFill="1" applyBorder="1" applyAlignment="1">
      <alignment horizontal="center" vertical="top" wrapText="1"/>
    </xf>
    <xf numFmtId="0" fontId="9" fillId="12" borderId="10" xfId="0" applyFont="1" applyFill="1" applyBorder="1" applyAlignment="1">
      <alignment horizontal="center" vertical="top" wrapText="1"/>
    </xf>
    <xf numFmtId="0" fontId="9" fillId="14" borderId="12" xfId="0" applyFont="1" applyFill="1" applyBorder="1" applyAlignment="1">
      <alignment horizontal="center" vertical="top" wrapText="1"/>
    </xf>
    <xf numFmtId="0" fontId="9" fillId="14" borderId="14" xfId="0" applyFont="1" applyFill="1" applyBorder="1" applyAlignment="1">
      <alignment horizontal="center" vertical="top" wrapText="1"/>
    </xf>
    <xf numFmtId="0" fontId="9" fillId="14" borderId="10" xfId="0" applyFont="1" applyFill="1" applyBorder="1" applyAlignment="1">
      <alignment horizontal="center" vertical="top" wrapText="1"/>
    </xf>
    <xf numFmtId="0" fontId="9" fillId="14" borderId="12" xfId="0" applyFont="1" applyFill="1" applyBorder="1" applyAlignment="1">
      <alignment horizontal="center" vertical="top"/>
    </xf>
    <xf numFmtId="0" fontId="20" fillId="4" borderId="14" xfId="0" applyFont="1" applyFill="1" applyBorder="1" applyAlignment="1">
      <alignment horizontal="left" vertical="top" wrapText="1"/>
    </xf>
    <xf numFmtId="0" fontId="20" fillId="4" borderId="14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3" xfId="0" applyBorder="1"/>
    <xf numFmtId="0" fontId="20" fillId="4" borderId="20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17" fillId="4" borderId="20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0" fontId="17" fillId="4" borderId="14" xfId="0" applyFont="1" applyFill="1" applyBorder="1" applyAlignment="1">
      <alignment vertical="top" wrapText="1"/>
    </xf>
    <xf numFmtId="0" fontId="24" fillId="0" borderId="14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20" borderId="12" xfId="0" applyFont="1" applyFill="1" applyBorder="1" applyAlignment="1">
      <alignment horizontal="center" vertical="top"/>
    </xf>
    <xf numFmtId="0" fontId="24" fillId="0" borderId="12" xfId="0" applyFont="1" applyBorder="1" applyAlignment="1">
      <alignment horizontal="left" vertical="top" wrapText="1"/>
    </xf>
    <xf numFmtId="0" fontId="20" fillId="0" borderId="9" xfId="0" applyFont="1" applyBorder="1" applyAlignment="1">
      <alignment vertical="top" wrapText="1"/>
    </xf>
    <xf numFmtId="0" fontId="20" fillId="0" borderId="18" xfId="0" applyFont="1" applyFill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17" fillId="4" borderId="16" xfId="0" applyFont="1" applyFill="1" applyBorder="1" applyAlignment="1">
      <alignment vertical="top" wrapText="1"/>
    </xf>
    <xf numFmtId="0" fontId="20" fillId="4" borderId="16" xfId="0" applyFont="1" applyFill="1" applyBorder="1" applyAlignment="1">
      <alignment horizontal="center" vertical="top" wrapText="1"/>
    </xf>
    <xf numFmtId="0" fontId="20" fillId="0" borderId="17" xfId="0" applyFont="1" applyBorder="1" applyAlignment="1">
      <alignment vertical="top" wrapText="1"/>
    </xf>
    <xf numFmtId="0" fontId="9" fillId="12" borderId="10" xfId="0" applyFont="1" applyFill="1" applyBorder="1" applyAlignment="1">
      <alignment horizontal="center" vertical="top"/>
    </xf>
    <xf numFmtId="0" fontId="20" fillId="0" borderId="18" xfId="0" applyFont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16" borderId="1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left" vertical="top" wrapText="1"/>
    </xf>
    <xf numFmtId="0" fontId="20" fillId="16" borderId="3" xfId="0" applyFont="1" applyFill="1" applyBorder="1" applyAlignment="1">
      <alignment horizontal="center" vertical="top" wrapText="1"/>
    </xf>
    <xf numFmtId="0" fontId="17" fillId="0" borderId="18" xfId="0" applyFont="1" applyBorder="1" applyAlignment="1">
      <alignment horizontal="left" vertical="top" wrapText="1"/>
    </xf>
    <xf numFmtId="0" fontId="20" fillId="10" borderId="11" xfId="0" applyFont="1" applyFill="1" applyBorder="1" applyAlignment="1">
      <alignment horizontal="center" vertical="top" wrapText="1"/>
    </xf>
    <xf numFmtId="0" fontId="20" fillId="17" borderId="10" xfId="0" applyFont="1" applyFill="1" applyBorder="1" applyAlignment="1">
      <alignment horizontal="center" vertical="top" wrapText="1"/>
    </xf>
    <xf numFmtId="0" fontId="27" fillId="0" borderId="0" xfId="0" applyFont="1"/>
    <xf numFmtId="3" fontId="20" fillId="0" borderId="13" xfId="0" applyNumberFormat="1" applyFont="1" applyFill="1" applyBorder="1" applyAlignment="1">
      <alignment horizontal="center" vertical="top" wrapText="1"/>
    </xf>
    <xf numFmtId="0" fontId="20" fillId="12" borderId="12" xfId="0" applyFont="1" applyFill="1" applyBorder="1" applyAlignment="1">
      <alignment horizontal="center" vertical="top"/>
    </xf>
    <xf numFmtId="3" fontId="20" fillId="0" borderId="12" xfId="0" applyNumberFormat="1" applyFont="1" applyFill="1" applyBorder="1" applyAlignment="1">
      <alignment horizontal="center" vertical="top" wrapText="1"/>
    </xf>
    <xf numFmtId="4" fontId="20" fillId="0" borderId="14" xfId="0" applyNumberFormat="1" applyFont="1" applyFill="1" applyBorder="1" applyAlignment="1">
      <alignment horizontal="center" vertical="top" wrapText="1"/>
    </xf>
    <xf numFmtId="0" fontId="20" fillId="20" borderId="14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10" borderId="10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28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28" fillId="0" borderId="21" xfId="0" applyFont="1" applyBorder="1"/>
    <xf numFmtId="0" fontId="28" fillId="0" borderId="21" xfId="0" applyFont="1" applyBorder="1" applyAlignment="1">
      <alignment horizontal="center"/>
    </xf>
    <xf numFmtId="14" fontId="28" fillId="0" borderId="21" xfId="0" applyNumberFormat="1" applyFont="1" applyBorder="1" applyAlignment="1">
      <alignment horizontal="center"/>
    </xf>
    <xf numFmtId="0" fontId="28" fillId="0" borderId="21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9" fillId="0" borderId="21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9" fillId="0" borderId="21" xfId="0" applyFont="1" applyBorder="1" applyAlignment="1">
      <alignment horizontal="center"/>
    </xf>
    <xf numFmtId="0" fontId="29" fillId="11" borderId="21" xfId="0" applyFont="1" applyFill="1" applyBorder="1" applyAlignment="1">
      <alignment horizontal="center" vertical="top"/>
    </xf>
    <xf numFmtId="0" fontId="29" fillId="11" borderId="21" xfId="0" applyFont="1" applyFill="1" applyBorder="1" applyAlignment="1">
      <alignment horizontal="center" vertical="top" wrapText="1"/>
    </xf>
    <xf numFmtId="0" fontId="29" fillId="11" borderId="21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3" fillId="8" borderId="2" xfId="0" applyFont="1" applyFill="1" applyBorder="1" applyAlignment="1">
      <alignment horizontal="center" vertical="top" wrapText="1"/>
    </xf>
    <xf numFmtId="0" fontId="32" fillId="8" borderId="18" xfId="0" applyFont="1" applyFill="1" applyBorder="1" applyAlignment="1">
      <alignment horizontal="center" vertical="top" wrapText="1"/>
    </xf>
    <xf numFmtId="0" fontId="32" fillId="8" borderId="14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32" fillId="8" borderId="16" xfId="0" applyFont="1" applyFill="1" applyBorder="1" applyAlignment="1">
      <alignment horizontal="center" vertical="top" wrapText="1"/>
    </xf>
    <xf numFmtId="0" fontId="32" fillId="8" borderId="12" xfId="0" applyFont="1" applyFill="1" applyBorder="1" applyAlignment="1">
      <alignment horizontal="center" vertical="top" wrapText="1"/>
    </xf>
    <xf numFmtId="0" fontId="32" fillId="8" borderId="5" xfId="0" applyFont="1" applyFill="1" applyBorder="1" applyAlignment="1">
      <alignment horizontal="center" vertical="top" wrapText="1"/>
    </xf>
    <xf numFmtId="0" fontId="9" fillId="4" borderId="17" xfId="0" applyFont="1" applyFill="1" applyBorder="1" applyAlignment="1">
      <alignment vertical="top" wrapText="1"/>
    </xf>
    <xf numFmtId="0" fontId="10" fillId="5" borderId="22" xfId="0" applyFont="1" applyFill="1" applyBorder="1" applyAlignment="1">
      <alignment vertical="top"/>
    </xf>
    <xf numFmtId="0" fontId="9" fillId="4" borderId="18" xfId="0" applyFont="1" applyFill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32" fillId="8" borderId="11" xfId="0" applyFont="1" applyFill="1" applyBorder="1" applyAlignment="1">
      <alignment horizontal="center" vertical="top" wrapText="1"/>
    </xf>
    <xf numFmtId="3" fontId="32" fillId="8" borderId="13" xfId="0" applyNumberFormat="1" applyFont="1" applyFill="1" applyBorder="1" applyAlignment="1">
      <alignment horizontal="center" vertical="top" wrapText="1"/>
    </xf>
    <xf numFmtId="4" fontId="32" fillId="8" borderId="12" xfId="1" applyNumberFormat="1" applyFont="1" applyFill="1" applyBorder="1" applyAlignment="1">
      <alignment horizontal="center" vertical="top" wrapText="1"/>
    </xf>
    <xf numFmtId="3" fontId="32" fillId="8" borderId="14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2" fontId="20" fillId="0" borderId="11" xfId="0" applyNumberFormat="1" applyFont="1" applyFill="1" applyBorder="1" applyAlignment="1">
      <alignment horizontal="center" vertical="top" wrapText="1"/>
    </xf>
    <xf numFmtId="2" fontId="20" fillId="0" borderId="13" xfId="0" applyNumberFormat="1" applyFont="1" applyFill="1" applyBorder="1" applyAlignment="1">
      <alignment horizontal="center" vertical="top" wrapText="1"/>
    </xf>
    <xf numFmtId="49" fontId="32" fillId="8" borderId="11" xfId="0" applyNumberFormat="1" applyFont="1" applyFill="1" applyBorder="1" applyAlignment="1">
      <alignment horizontal="center" vertical="top" wrapText="1"/>
    </xf>
    <xf numFmtId="49" fontId="32" fillId="8" borderId="13" xfId="0" applyNumberFormat="1" applyFont="1" applyFill="1" applyBorder="1" applyAlignment="1">
      <alignment horizontal="center" vertical="top" wrapText="1"/>
    </xf>
    <xf numFmtId="49" fontId="32" fillId="8" borderId="12" xfId="0" applyNumberFormat="1" applyFont="1" applyFill="1" applyBorder="1" applyAlignment="1">
      <alignment horizontal="center" vertical="top"/>
    </xf>
    <xf numFmtId="49" fontId="13" fillId="8" borderId="12" xfId="0" applyNumberFormat="1" applyFont="1" applyFill="1" applyBorder="1" applyAlignment="1">
      <alignment horizontal="center" vertical="top" wrapText="1"/>
    </xf>
    <xf numFmtId="49" fontId="32" fillId="8" borderId="14" xfId="0" applyNumberFormat="1" applyFont="1" applyFill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 vertical="top" wrapText="1"/>
    </xf>
    <xf numFmtId="4" fontId="20" fillId="0" borderId="12" xfId="0" applyNumberFormat="1" applyFont="1" applyFill="1" applyBorder="1" applyAlignment="1">
      <alignment horizontal="center" vertical="top" wrapText="1"/>
    </xf>
    <xf numFmtId="49" fontId="32" fillId="8" borderId="12" xfId="0" applyNumberFormat="1" applyFont="1" applyFill="1" applyBorder="1" applyAlignment="1">
      <alignment horizontal="center" vertical="top" wrapText="1"/>
    </xf>
    <xf numFmtId="49" fontId="32" fillId="8" borderId="14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3" fontId="20" fillId="4" borderId="11" xfId="0" applyNumberFormat="1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2" fontId="22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49" fontId="24" fillId="0" borderId="12" xfId="0" applyNumberFormat="1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0" fillId="12" borderId="0" xfId="0" applyFill="1"/>
    <xf numFmtId="2" fontId="0" fillId="12" borderId="0" xfId="0" applyNumberFormat="1" applyFill="1"/>
    <xf numFmtId="0" fontId="17" fillId="0" borderId="5" xfId="0" applyFont="1" applyFill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20" fillId="0" borderId="15" xfId="0" applyFont="1" applyBorder="1" applyAlignment="1">
      <alignment horizontal="center" vertical="top" wrapText="1"/>
    </xf>
    <xf numFmtId="49" fontId="34" fillId="0" borderId="12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16" fontId="32" fillId="8" borderId="13" xfId="0" applyNumberFormat="1" applyFont="1" applyFill="1" applyBorder="1" applyAlignment="1">
      <alignment horizontal="center" vertical="top" wrapText="1"/>
    </xf>
    <xf numFmtId="2" fontId="32" fillId="8" borderId="12" xfId="0" applyNumberFormat="1" applyFont="1" applyFill="1" applyBorder="1" applyAlignment="1">
      <alignment horizontal="center" vertical="top"/>
    </xf>
    <xf numFmtId="0" fontId="32" fillId="8" borderId="12" xfId="0" applyFont="1" applyFill="1" applyBorder="1" applyAlignment="1">
      <alignment horizontal="center" vertical="top"/>
    </xf>
    <xf numFmtId="0" fontId="32" fillId="8" borderId="13" xfId="0" applyFont="1" applyFill="1" applyBorder="1" applyAlignment="1">
      <alignment horizontal="center" vertical="top" wrapText="1"/>
    </xf>
    <xf numFmtId="0" fontId="32" fillId="8" borderId="15" xfId="0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right" vertical="top" wrapText="1"/>
    </xf>
    <xf numFmtId="3" fontId="20" fillId="0" borderId="13" xfId="0" applyNumberFormat="1" applyFont="1" applyFill="1" applyBorder="1" applyAlignment="1">
      <alignment horizontal="right" vertical="top" wrapText="1"/>
    </xf>
    <xf numFmtId="0" fontId="20" fillId="0" borderId="12" xfId="0" applyFont="1" applyFill="1" applyBorder="1" applyAlignment="1">
      <alignment horizontal="right" vertical="top" wrapText="1"/>
    </xf>
    <xf numFmtId="4" fontId="20" fillId="0" borderId="12" xfId="0" applyNumberFormat="1" applyFont="1" applyFill="1" applyBorder="1" applyAlignment="1">
      <alignment horizontal="right" vertical="top" wrapText="1"/>
    </xf>
    <xf numFmtId="4" fontId="20" fillId="0" borderId="13" xfId="0" applyNumberFormat="1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right" vertical="top" wrapText="1"/>
    </xf>
    <xf numFmtId="49" fontId="20" fillId="0" borderId="12" xfId="0" applyNumberFormat="1" applyFont="1" applyFill="1" applyBorder="1" applyAlignment="1">
      <alignment horizontal="right" vertical="top" wrapText="1"/>
    </xf>
    <xf numFmtId="3" fontId="20" fillId="0" borderId="15" xfId="0" applyNumberFormat="1" applyFont="1" applyFill="1" applyBorder="1" applyAlignment="1">
      <alignment horizontal="right" vertical="top" wrapText="1"/>
    </xf>
    <xf numFmtId="0" fontId="33" fillId="0" borderId="0" xfId="0" applyFont="1" applyAlignment="1">
      <alignment horizontal="right"/>
    </xf>
    <xf numFmtId="49" fontId="32" fillId="8" borderId="11" xfId="0" applyNumberFormat="1" applyFont="1" applyFill="1" applyBorder="1" applyAlignment="1">
      <alignment horizontal="right" vertical="top" wrapText="1"/>
    </xf>
    <xf numFmtId="49" fontId="32" fillId="8" borderId="13" xfId="0" applyNumberFormat="1" applyFont="1" applyFill="1" applyBorder="1" applyAlignment="1">
      <alignment horizontal="right" vertical="top" wrapText="1"/>
    </xf>
    <xf numFmtId="49" fontId="32" fillId="8" borderId="12" xfId="0" applyNumberFormat="1" applyFont="1" applyFill="1" applyBorder="1" applyAlignment="1">
      <alignment horizontal="right" vertical="top"/>
    </xf>
    <xf numFmtId="49" fontId="32" fillId="8" borderId="12" xfId="0" applyNumberFormat="1" applyFont="1" applyFill="1" applyBorder="1" applyAlignment="1">
      <alignment horizontal="right" vertical="top" wrapText="1"/>
    </xf>
    <xf numFmtId="2" fontId="32" fillId="8" borderId="13" xfId="0" applyNumberFormat="1" applyFont="1" applyFill="1" applyBorder="1" applyAlignment="1">
      <alignment horizontal="right" vertical="top" wrapText="1"/>
    </xf>
    <xf numFmtId="49" fontId="32" fillId="8" borderId="15" xfId="0" applyNumberFormat="1" applyFont="1" applyFill="1" applyBorder="1" applyAlignment="1">
      <alignment horizontal="right" vertical="top" wrapText="1"/>
    </xf>
    <xf numFmtId="0" fontId="35" fillId="0" borderId="0" xfId="0" applyFont="1" applyAlignment="1">
      <alignment horizontal="right"/>
    </xf>
    <xf numFmtId="49" fontId="20" fillId="0" borderId="12" xfId="0" applyNumberFormat="1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33" fillId="0" borderId="0" xfId="0" applyFont="1"/>
    <xf numFmtId="0" fontId="35" fillId="0" borderId="0" xfId="0" applyFont="1"/>
    <xf numFmtId="0" fontId="17" fillId="0" borderId="5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right" vertical="top" wrapText="1"/>
    </xf>
    <xf numFmtId="0" fontId="13" fillId="4" borderId="10" xfId="0" applyFont="1" applyFill="1" applyBorder="1" applyAlignment="1">
      <alignment horizontal="right" vertical="top" wrapText="1"/>
    </xf>
    <xf numFmtId="0" fontId="13" fillId="4" borderId="12" xfId="0" applyFont="1" applyFill="1" applyBorder="1" applyAlignment="1">
      <alignment horizontal="right" vertical="top" wrapText="1"/>
    </xf>
    <xf numFmtId="3" fontId="13" fillId="4" borderId="12" xfId="0" applyNumberFormat="1" applyFont="1" applyFill="1" applyBorder="1" applyAlignment="1">
      <alignment horizontal="right" vertical="top" wrapText="1"/>
    </xf>
    <xf numFmtId="4" fontId="13" fillId="4" borderId="12" xfId="0" applyNumberFormat="1" applyFont="1" applyFill="1" applyBorder="1" applyAlignment="1">
      <alignment horizontal="right" vertical="top" wrapText="1"/>
    </xf>
    <xf numFmtId="49" fontId="13" fillId="4" borderId="12" xfId="0" quotePrefix="1" applyNumberFormat="1" applyFont="1" applyFill="1" applyBorder="1" applyAlignment="1">
      <alignment horizontal="right" vertical="top" wrapText="1"/>
    </xf>
    <xf numFmtId="0" fontId="5" fillId="0" borderId="6" xfId="0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right" vertical="top" wrapText="1"/>
    </xf>
    <xf numFmtId="49" fontId="13" fillId="0" borderId="12" xfId="0" applyNumberFormat="1" applyFont="1" applyBorder="1" applyAlignment="1">
      <alignment horizontal="right" vertical="top" wrapText="1"/>
    </xf>
    <xf numFmtId="49" fontId="13" fillId="0" borderId="17" xfId="0" applyNumberFormat="1" applyFont="1" applyBorder="1" applyAlignment="1">
      <alignment horizontal="right" vertical="top" wrapText="1"/>
    </xf>
    <xf numFmtId="0" fontId="13" fillId="8" borderId="2" xfId="0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horizontal="right" vertical="top" wrapText="1"/>
    </xf>
    <xf numFmtId="0" fontId="13" fillId="0" borderId="20" xfId="0" applyFont="1" applyFill="1" applyBorder="1" applyAlignment="1">
      <alignment horizontal="right" vertical="top" wrapText="1"/>
    </xf>
    <xf numFmtId="0" fontId="13" fillId="4" borderId="13" xfId="0" applyFont="1" applyFill="1" applyBorder="1" applyAlignment="1">
      <alignment horizontal="right" vertical="top" wrapText="1"/>
    </xf>
    <xf numFmtId="3" fontId="13" fillId="0" borderId="11" xfId="0" applyNumberFormat="1" applyFont="1" applyBorder="1" applyAlignment="1">
      <alignment horizontal="right" vertical="top" wrapText="1"/>
    </xf>
    <xf numFmtId="3" fontId="13" fillId="4" borderId="14" xfId="0" applyNumberFormat="1" applyFont="1" applyFill="1" applyBorder="1" applyAlignment="1">
      <alignment horizontal="right" vertical="top" wrapText="1"/>
    </xf>
    <xf numFmtId="0" fontId="13" fillId="0" borderId="11" xfId="0" applyFont="1" applyFill="1" applyBorder="1" applyAlignment="1">
      <alignment horizontal="right" vertical="top" wrapText="1"/>
    </xf>
    <xf numFmtId="0" fontId="13" fillId="0" borderId="19" xfId="0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horizontal="right" vertical="top" wrapText="1"/>
    </xf>
    <xf numFmtId="3" fontId="13" fillId="0" borderId="13" xfId="0" applyNumberFormat="1" applyFont="1" applyFill="1" applyBorder="1" applyAlignment="1">
      <alignment horizontal="right" vertical="top" wrapText="1"/>
    </xf>
    <xf numFmtId="0" fontId="13" fillId="4" borderId="20" xfId="0" applyFont="1" applyFill="1" applyBorder="1" applyAlignment="1">
      <alignment horizontal="right" vertical="top" wrapText="1"/>
    </xf>
    <xf numFmtId="0" fontId="13" fillId="4" borderId="14" xfId="0" applyFont="1" applyFill="1" applyBorder="1" applyAlignment="1">
      <alignment horizontal="right" vertical="top" wrapText="1"/>
    </xf>
    <xf numFmtId="0" fontId="13" fillId="0" borderId="18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49" fontId="32" fillId="0" borderId="12" xfId="0" applyNumberFormat="1" applyFont="1" applyFill="1" applyBorder="1" applyAlignment="1">
      <alignment horizontal="right" vertical="top"/>
    </xf>
    <xf numFmtId="3" fontId="13" fillId="0" borderId="12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0" borderId="5" xfId="0" applyFont="1" applyBorder="1" applyAlignment="1">
      <alignment horizontal="right" vertical="top" wrapText="1"/>
    </xf>
    <xf numFmtId="4" fontId="13" fillId="4" borderId="15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 horizontal="left" wrapText="1"/>
    </xf>
    <xf numFmtId="0" fontId="25" fillId="0" borderId="0" xfId="0" applyFont="1" applyAlignment="1">
      <alignment wrapText="1"/>
    </xf>
    <xf numFmtId="164" fontId="0" fillId="0" borderId="0" xfId="1" applyNumberFormat="1" applyFont="1"/>
    <xf numFmtId="164" fontId="0" fillId="0" borderId="0" xfId="0" applyNumberFormat="1"/>
    <xf numFmtId="0" fontId="8" fillId="0" borderId="14" xfId="0" applyFont="1" applyFill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2" fontId="0" fillId="0" borderId="0" xfId="0" applyNumberFormat="1"/>
    <xf numFmtId="0" fontId="0" fillId="21" borderId="0" xfId="0" applyFont="1" applyFill="1" applyAlignment="1">
      <alignment wrapText="1"/>
    </xf>
    <xf numFmtId="164" fontId="0" fillId="0" borderId="0" xfId="1" applyNumberFormat="1" applyFont="1" applyFill="1"/>
    <xf numFmtId="0" fontId="0" fillId="8" borderId="0" xfId="0" applyFont="1" applyFill="1" applyAlignment="1">
      <alignment wrapText="1"/>
    </xf>
    <xf numFmtId="164" fontId="0" fillId="8" borderId="0" xfId="1" applyNumberFormat="1" applyFont="1" applyFill="1"/>
    <xf numFmtId="164" fontId="0" fillId="8" borderId="0" xfId="0" applyNumberFormat="1" applyFill="1"/>
    <xf numFmtId="164" fontId="33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right"/>
    </xf>
    <xf numFmtId="0" fontId="33" fillId="8" borderId="0" xfId="0" applyFont="1" applyFill="1" applyAlignment="1">
      <alignment horizontal="right"/>
    </xf>
    <xf numFmtId="3" fontId="24" fillId="8" borderId="11" xfId="0" applyNumberFormat="1" applyFont="1" applyFill="1" applyBorder="1" applyAlignment="1">
      <alignment horizontal="center" vertical="top" wrapText="1"/>
    </xf>
    <xf numFmtId="49" fontId="24" fillId="8" borderId="13" xfId="0" applyNumberFormat="1" applyFont="1" applyFill="1" applyBorder="1" applyAlignment="1">
      <alignment horizontal="center" vertical="top" wrapText="1"/>
    </xf>
    <xf numFmtId="0" fontId="24" fillId="8" borderId="12" xfId="0" applyFont="1" applyFill="1" applyBorder="1" applyAlignment="1">
      <alignment horizontal="center" vertical="top"/>
    </xf>
    <xf numFmtId="0" fontId="24" fillId="8" borderId="12" xfId="0" applyFont="1" applyFill="1" applyBorder="1" applyAlignment="1">
      <alignment horizontal="center" vertical="top" wrapText="1"/>
    </xf>
    <xf numFmtId="0" fontId="24" fillId="8" borderId="14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right"/>
    </xf>
    <xf numFmtId="164" fontId="25" fillId="4" borderId="0" xfId="0" applyNumberFormat="1" applyFont="1" applyFill="1"/>
    <xf numFmtId="2" fontId="24" fillId="8" borderId="12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15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3" fontId="36" fillId="0" borderId="0" xfId="0" applyNumberFormat="1" applyFont="1"/>
    <xf numFmtId="3" fontId="35" fillId="0" borderId="0" xfId="0" applyNumberFormat="1" applyFont="1"/>
    <xf numFmtId="0" fontId="20" fillId="0" borderId="20" xfId="0" applyFont="1" applyFill="1" applyBorder="1" applyAlignment="1">
      <alignment horizontal="center" vertical="top" wrapText="1"/>
    </xf>
    <xf numFmtId="2" fontId="20" fillId="0" borderId="12" xfId="0" applyNumberFormat="1" applyFont="1" applyFill="1" applyBorder="1" applyAlignment="1">
      <alignment horizontal="center" vertical="top" wrapText="1"/>
    </xf>
    <xf numFmtId="2" fontId="20" fillId="0" borderId="14" xfId="0" applyNumberFormat="1" applyFont="1" applyFill="1" applyBorder="1" applyAlignment="1">
      <alignment horizontal="center" vertical="top" wrapText="1"/>
    </xf>
    <xf numFmtId="0" fontId="24" fillId="8" borderId="20" xfId="0" applyFont="1" applyFill="1" applyBorder="1" applyAlignment="1">
      <alignment horizontal="right" vertical="top" wrapText="1"/>
    </xf>
    <xf numFmtId="0" fontId="24" fillId="8" borderId="12" xfId="0" applyFont="1" applyFill="1" applyBorder="1" applyAlignment="1">
      <alignment horizontal="right" vertical="top" wrapText="1"/>
    </xf>
    <xf numFmtId="0" fontId="24" fillId="8" borderId="17" xfId="0" applyFont="1" applyFill="1" applyBorder="1" applyAlignment="1">
      <alignment horizontal="right" vertical="top" wrapText="1"/>
    </xf>
    <xf numFmtId="3" fontId="24" fillId="8" borderId="12" xfId="0" applyNumberFormat="1" applyFont="1" applyFill="1" applyBorder="1" applyAlignment="1">
      <alignment horizontal="right" vertical="top" wrapText="1"/>
    </xf>
    <xf numFmtId="4" fontId="24" fillId="8" borderId="12" xfId="0" applyNumberFormat="1" applyFont="1" applyFill="1" applyBorder="1" applyAlignment="1">
      <alignment horizontal="right" vertical="top" wrapText="1"/>
    </xf>
    <xf numFmtId="0" fontId="24" fillId="8" borderId="5" xfId="0" applyFont="1" applyFill="1" applyBorder="1" applyAlignment="1">
      <alignment horizontal="right" vertical="top" wrapText="1"/>
    </xf>
    <xf numFmtId="4" fontId="24" fillId="8" borderId="14" xfId="0" applyNumberFormat="1" applyFont="1" applyFill="1" applyBorder="1" applyAlignment="1">
      <alignment horizontal="right" vertical="top" wrapText="1"/>
    </xf>
    <xf numFmtId="16" fontId="30" fillId="8" borderId="13" xfId="0" applyNumberFormat="1" applyFont="1" applyFill="1" applyBorder="1" applyAlignment="1">
      <alignment horizontal="center" vertical="top" wrapText="1"/>
    </xf>
    <xf numFmtId="0" fontId="30" fillId="8" borderId="13" xfId="0" applyFont="1" applyFill="1" applyBorder="1" applyAlignment="1">
      <alignment horizontal="center" vertical="top" wrapText="1"/>
    </xf>
    <xf numFmtId="0" fontId="30" fillId="8" borderId="12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vertical="top" wrapText="1"/>
    </xf>
    <xf numFmtId="0" fontId="10" fillId="4" borderId="12" xfId="0" applyFont="1" applyFill="1" applyBorder="1" applyAlignment="1">
      <alignment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0" fontId="33" fillId="0" borderId="0" xfId="0" applyFont="1" applyFill="1" applyAlignment="1">
      <alignment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20" fillId="4" borderId="14" xfId="0" applyFont="1" applyFill="1" applyBorder="1" applyAlignment="1">
      <alignment vertical="top" wrapText="1"/>
    </xf>
    <xf numFmtId="0" fontId="9" fillId="11" borderId="14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CCCCFF"/>
      <color rgb="FF9966FF"/>
      <color rgb="FFFFCCFF"/>
      <color rgb="FFCC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66FF"/>
  </sheetPr>
  <dimension ref="A1:J55"/>
  <sheetViews>
    <sheetView showGridLines="0" tabSelected="1" workbookViewId="0">
      <pane ySplit="1" topLeftCell="A2" activePane="bottomLeft" state="frozen"/>
      <selection pane="bottomLeft" activeCell="G18" sqref="G18"/>
    </sheetView>
  </sheetViews>
  <sheetFormatPr defaultRowHeight="15" x14ac:dyDescent="0.25"/>
  <cols>
    <col min="1" max="1" width="15.85546875" customWidth="1"/>
    <col min="2" max="2" width="62" customWidth="1"/>
    <col min="3" max="3" width="9.7109375" customWidth="1"/>
    <col min="4" max="4" width="11.7109375" customWidth="1"/>
    <col min="5" max="5" width="11.5703125" customWidth="1"/>
    <col min="6" max="6" width="21.7109375" style="657" customWidth="1"/>
    <col min="7" max="7" width="21.7109375" style="658" customWidth="1"/>
    <col min="8" max="8" width="20.42578125" customWidth="1"/>
    <col min="9" max="9" width="15.28515625" customWidth="1"/>
    <col min="10" max="10" width="13.140625" customWidth="1"/>
  </cols>
  <sheetData>
    <row r="1" spans="1:10" ht="62.25" thickBot="1" x14ac:dyDescent="0.3">
      <c r="A1" s="440" t="s">
        <v>637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443" t="s">
        <v>2</v>
      </c>
      <c r="B2" s="444" t="s">
        <v>622</v>
      </c>
      <c r="C2" s="445" t="s">
        <v>117</v>
      </c>
      <c r="D2" s="445" t="s">
        <v>229</v>
      </c>
      <c r="E2" s="445"/>
      <c r="F2" s="614" t="s">
        <v>245</v>
      </c>
      <c r="G2" s="601" t="s">
        <v>247</v>
      </c>
      <c r="H2" s="446" t="s">
        <v>628</v>
      </c>
      <c r="I2" s="446" t="s">
        <v>185</v>
      </c>
      <c r="J2" s="447" t="s">
        <v>163</v>
      </c>
    </row>
    <row r="3" spans="1:10" ht="24" x14ac:dyDescent="0.25">
      <c r="A3" s="448"/>
      <c r="B3" s="449" t="s">
        <v>623</v>
      </c>
      <c r="C3" s="450" t="s">
        <v>119</v>
      </c>
      <c r="D3" s="451" t="s">
        <v>229</v>
      </c>
      <c r="E3" s="451"/>
      <c r="F3" s="476">
        <v>28.6</v>
      </c>
      <c r="G3" s="735" t="s">
        <v>621</v>
      </c>
      <c r="H3" s="452" t="s">
        <v>629</v>
      </c>
      <c r="I3" s="452" t="s">
        <v>197</v>
      </c>
      <c r="J3" s="453" t="s">
        <v>163</v>
      </c>
    </row>
    <row r="4" spans="1:10" ht="24" x14ac:dyDescent="0.25">
      <c r="A4" s="448"/>
      <c r="B4" s="454" t="s">
        <v>248</v>
      </c>
      <c r="C4" s="455" t="s">
        <v>113</v>
      </c>
      <c r="D4" s="455" t="s">
        <v>229</v>
      </c>
      <c r="E4" s="455"/>
      <c r="F4" s="490">
        <v>86.34</v>
      </c>
      <c r="G4" s="635">
        <v>80.260000000000005</v>
      </c>
      <c r="H4" s="452" t="s">
        <v>628</v>
      </c>
      <c r="I4" s="452" t="s">
        <v>185</v>
      </c>
      <c r="J4" s="456" t="s">
        <v>600</v>
      </c>
    </row>
    <row r="5" spans="1:10" ht="24" x14ac:dyDescent="0.25">
      <c r="A5" s="448"/>
      <c r="B5" s="454" t="s">
        <v>249</v>
      </c>
      <c r="C5" s="455"/>
      <c r="D5" s="455"/>
      <c r="E5" s="455"/>
      <c r="F5" s="490">
        <v>13.66</v>
      </c>
      <c r="G5" s="635">
        <v>19.739999999999998</v>
      </c>
      <c r="H5" s="457"/>
      <c r="I5" s="457"/>
      <c r="J5" s="458" t="s">
        <v>600</v>
      </c>
    </row>
    <row r="6" spans="1:10" ht="24" x14ac:dyDescent="0.25">
      <c r="A6" s="448"/>
      <c r="B6" s="457" t="s">
        <v>430</v>
      </c>
      <c r="C6" s="455" t="s">
        <v>113</v>
      </c>
      <c r="D6" s="455" t="s">
        <v>229</v>
      </c>
      <c r="E6" s="455"/>
      <c r="F6" s="490" t="s">
        <v>431</v>
      </c>
      <c r="G6" s="635" t="s">
        <v>835</v>
      </c>
      <c r="H6" s="452" t="s">
        <v>628</v>
      </c>
      <c r="I6" s="452" t="s">
        <v>185</v>
      </c>
      <c r="J6" s="456" t="s">
        <v>600</v>
      </c>
    </row>
    <row r="7" spans="1:10" ht="24" x14ac:dyDescent="0.25">
      <c r="A7" s="448"/>
      <c r="B7" s="454" t="s">
        <v>289</v>
      </c>
      <c r="C7" s="455"/>
      <c r="D7" s="455"/>
      <c r="E7" s="455"/>
      <c r="F7" s="490"/>
      <c r="G7" s="594"/>
      <c r="H7" s="452"/>
      <c r="I7" s="452"/>
      <c r="J7" s="459" t="s">
        <v>513</v>
      </c>
    </row>
    <row r="8" spans="1:10" ht="24" x14ac:dyDescent="0.25">
      <c r="A8" s="448"/>
      <c r="B8" s="457" t="s">
        <v>276</v>
      </c>
      <c r="C8" s="455" t="s">
        <v>119</v>
      </c>
      <c r="D8" s="455" t="s">
        <v>229</v>
      </c>
      <c r="E8" s="455"/>
      <c r="F8" s="490" t="s">
        <v>278</v>
      </c>
      <c r="G8" s="594" t="s">
        <v>836</v>
      </c>
      <c r="H8" s="452" t="s">
        <v>628</v>
      </c>
      <c r="I8" s="452" t="s">
        <v>185</v>
      </c>
      <c r="J8" s="459" t="s">
        <v>513</v>
      </c>
    </row>
    <row r="9" spans="1:10" ht="24" x14ac:dyDescent="0.25">
      <c r="A9" s="448"/>
      <c r="B9" s="457" t="s">
        <v>277</v>
      </c>
      <c r="C9" s="455" t="s">
        <v>119</v>
      </c>
      <c r="D9" s="455" t="s">
        <v>229</v>
      </c>
      <c r="E9" s="455"/>
      <c r="F9" s="490" t="s">
        <v>279</v>
      </c>
      <c r="G9" s="594" t="s">
        <v>837</v>
      </c>
      <c r="H9" s="452" t="s">
        <v>628</v>
      </c>
      <c r="I9" s="452" t="s">
        <v>185</v>
      </c>
      <c r="J9" s="459" t="s">
        <v>513</v>
      </c>
    </row>
    <row r="10" spans="1:10" ht="24" x14ac:dyDescent="0.25">
      <c r="A10" s="448"/>
      <c r="B10" s="454" t="s">
        <v>290</v>
      </c>
      <c r="C10" s="455"/>
      <c r="D10" s="455"/>
      <c r="E10" s="455"/>
      <c r="F10" s="490"/>
      <c r="G10" s="594"/>
      <c r="H10" s="452"/>
      <c r="I10" s="452"/>
      <c r="J10" s="459" t="s">
        <v>513</v>
      </c>
    </row>
    <row r="11" spans="1:10" ht="24" x14ac:dyDescent="0.25">
      <c r="A11" s="448"/>
      <c r="B11" s="457" t="s">
        <v>276</v>
      </c>
      <c r="C11" s="455" t="s">
        <v>119</v>
      </c>
      <c r="D11" s="455" t="s">
        <v>229</v>
      </c>
      <c r="E11" s="455"/>
      <c r="F11" s="490" t="s">
        <v>278</v>
      </c>
      <c r="G11" s="594">
        <v>313.33999999999997</v>
      </c>
      <c r="H11" s="452" t="s">
        <v>628</v>
      </c>
      <c r="I11" s="452" t="s">
        <v>185</v>
      </c>
      <c r="J11" s="459" t="s">
        <v>513</v>
      </c>
    </row>
    <row r="12" spans="1:10" ht="24" x14ac:dyDescent="0.25">
      <c r="A12" s="448"/>
      <c r="B12" s="457" t="s">
        <v>277</v>
      </c>
      <c r="C12" s="455" t="s">
        <v>119</v>
      </c>
      <c r="D12" s="455" t="s">
        <v>229</v>
      </c>
      <c r="E12" s="455"/>
      <c r="F12" s="490" t="s">
        <v>279</v>
      </c>
      <c r="G12" s="594">
        <v>326</v>
      </c>
      <c r="H12" s="452" t="s">
        <v>628</v>
      </c>
      <c r="I12" s="452" t="s">
        <v>185</v>
      </c>
      <c r="J12" s="459" t="s">
        <v>513</v>
      </c>
    </row>
    <row r="13" spans="1:10" ht="24" x14ac:dyDescent="0.25">
      <c r="A13" s="448"/>
      <c r="B13" s="449" t="s">
        <v>252</v>
      </c>
      <c r="C13" s="451" t="s">
        <v>113</v>
      </c>
      <c r="D13" s="451" t="s">
        <v>229</v>
      </c>
      <c r="E13" s="451">
        <v>100</v>
      </c>
      <c r="F13" s="476">
        <v>104.7</v>
      </c>
      <c r="G13" s="636">
        <v>102.67</v>
      </c>
      <c r="H13" s="452" t="s">
        <v>628</v>
      </c>
      <c r="I13" s="452" t="s">
        <v>185</v>
      </c>
      <c r="J13" s="459" t="s">
        <v>513</v>
      </c>
    </row>
    <row r="14" spans="1:10" ht="24" x14ac:dyDescent="0.25">
      <c r="A14" s="448"/>
      <c r="B14" s="449" t="s">
        <v>34</v>
      </c>
      <c r="C14" s="451"/>
      <c r="D14" s="451"/>
      <c r="E14" s="451"/>
      <c r="F14" s="476"/>
      <c r="G14" s="636"/>
      <c r="H14" s="452"/>
      <c r="I14" s="452"/>
      <c r="J14" s="460" t="s">
        <v>150</v>
      </c>
    </row>
    <row r="15" spans="1:10" ht="48" x14ac:dyDescent="0.25">
      <c r="A15" s="448"/>
      <c r="B15" s="461" t="s">
        <v>433</v>
      </c>
      <c r="C15" s="451" t="s">
        <v>113</v>
      </c>
      <c r="D15" s="451" t="s">
        <v>229</v>
      </c>
      <c r="E15" s="451">
        <v>100</v>
      </c>
      <c r="F15" s="476">
        <v>88.3</v>
      </c>
      <c r="G15" s="636" t="s">
        <v>838</v>
      </c>
      <c r="H15" s="452" t="s">
        <v>628</v>
      </c>
      <c r="I15" s="452" t="s">
        <v>185</v>
      </c>
      <c r="J15" s="460" t="s">
        <v>150</v>
      </c>
    </row>
    <row r="16" spans="1:10" ht="48" x14ac:dyDescent="0.25">
      <c r="A16" s="462"/>
      <c r="B16" s="461" t="s">
        <v>434</v>
      </c>
      <c r="C16" s="450" t="s">
        <v>113</v>
      </c>
      <c r="D16" s="450" t="s">
        <v>229</v>
      </c>
      <c r="E16" s="450">
        <v>100</v>
      </c>
      <c r="F16" s="490">
        <v>90.5</v>
      </c>
      <c r="G16" s="594" t="s">
        <v>839</v>
      </c>
      <c r="H16" s="452" t="s">
        <v>628</v>
      </c>
      <c r="I16" s="452" t="s">
        <v>185</v>
      </c>
      <c r="J16" s="460" t="s">
        <v>150</v>
      </c>
    </row>
    <row r="17" spans="1:10" ht="24" x14ac:dyDescent="0.25">
      <c r="A17" s="463" t="s">
        <v>3</v>
      </c>
      <c r="B17" s="464" t="s">
        <v>498</v>
      </c>
      <c r="C17" s="455" t="s">
        <v>118</v>
      </c>
      <c r="D17" s="455" t="s">
        <v>229</v>
      </c>
      <c r="E17" s="455"/>
      <c r="F17" s="654" t="s">
        <v>499</v>
      </c>
      <c r="G17" s="594" t="s">
        <v>840</v>
      </c>
      <c r="H17" s="457" t="s">
        <v>628</v>
      </c>
      <c r="I17" s="457" t="s">
        <v>185</v>
      </c>
      <c r="J17" s="465" t="s">
        <v>513</v>
      </c>
    </row>
    <row r="18" spans="1:10" ht="72" x14ac:dyDescent="0.25">
      <c r="A18" s="448"/>
      <c r="B18" s="464" t="s">
        <v>601</v>
      </c>
      <c r="C18" s="455" t="s">
        <v>113</v>
      </c>
      <c r="D18" s="455" t="s">
        <v>229</v>
      </c>
      <c r="E18" s="455"/>
      <c r="F18" s="654" t="s">
        <v>602</v>
      </c>
      <c r="G18" s="594" t="s">
        <v>841</v>
      </c>
      <c r="H18" s="457" t="s">
        <v>628</v>
      </c>
      <c r="I18" s="457" t="s">
        <v>185</v>
      </c>
      <c r="J18" s="466" t="s">
        <v>600</v>
      </c>
    </row>
    <row r="19" spans="1:10" ht="48" x14ac:dyDescent="0.25">
      <c r="A19" s="448"/>
      <c r="B19" s="464" t="s">
        <v>178</v>
      </c>
      <c r="C19" s="455" t="s">
        <v>113</v>
      </c>
      <c r="D19" s="455" t="s">
        <v>229</v>
      </c>
      <c r="E19" s="455"/>
      <c r="F19" s="654" t="s">
        <v>527</v>
      </c>
      <c r="G19" s="594" t="s">
        <v>842</v>
      </c>
      <c r="H19" s="457" t="s">
        <v>628</v>
      </c>
      <c r="I19" s="457" t="s">
        <v>185</v>
      </c>
      <c r="J19" s="467" t="s">
        <v>160</v>
      </c>
    </row>
    <row r="20" spans="1:10" ht="48" x14ac:dyDescent="0.25">
      <c r="A20" s="462"/>
      <c r="B20" s="468" t="s">
        <v>253</v>
      </c>
      <c r="C20" s="450" t="s">
        <v>113</v>
      </c>
      <c r="D20" s="450" t="s">
        <v>229</v>
      </c>
      <c r="E20" s="450" t="s">
        <v>497</v>
      </c>
      <c r="F20" s="490" t="s">
        <v>496</v>
      </c>
      <c r="G20" s="594" t="s">
        <v>843</v>
      </c>
      <c r="H20" s="457" t="s">
        <v>628</v>
      </c>
      <c r="I20" s="457" t="s">
        <v>185</v>
      </c>
      <c r="J20" s="469" t="s">
        <v>513</v>
      </c>
    </row>
    <row r="21" spans="1:10" ht="48" x14ac:dyDescent="0.25">
      <c r="A21" s="470" t="s">
        <v>2</v>
      </c>
      <c r="B21" s="471" t="s">
        <v>250</v>
      </c>
      <c r="C21" s="472" t="s">
        <v>113</v>
      </c>
      <c r="D21" s="472" t="s">
        <v>229</v>
      </c>
      <c r="E21" s="472"/>
      <c r="F21" s="476" t="s">
        <v>262</v>
      </c>
      <c r="G21" s="636" t="s">
        <v>844</v>
      </c>
      <c r="H21" s="457" t="s">
        <v>626</v>
      </c>
      <c r="I21" s="457" t="s">
        <v>185</v>
      </c>
      <c r="J21" s="469" t="s">
        <v>513</v>
      </c>
    </row>
    <row r="22" spans="1:10" ht="24" x14ac:dyDescent="0.25">
      <c r="A22" s="448"/>
      <c r="B22" s="473" t="s">
        <v>23</v>
      </c>
      <c r="C22" s="472" t="s">
        <v>119</v>
      </c>
      <c r="D22" s="472" t="s">
        <v>229</v>
      </c>
      <c r="E22" s="472" t="s">
        <v>502</v>
      </c>
      <c r="F22" s="476">
        <v>4.57</v>
      </c>
      <c r="G22" s="636">
        <v>4.63</v>
      </c>
      <c r="H22" s="457" t="s">
        <v>627</v>
      </c>
      <c r="I22" s="457" t="s">
        <v>185</v>
      </c>
      <c r="J22" s="469" t="s">
        <v>513</v>
      </c>
    </row>
    <row r="23" spans="1:10" ht="72" x14ac:dyDescent="0.25">
      <c r="A23" s="474"/>
      <c r="B23" s="475" t="s">
        <v>624</v>
      </c>
      <c r="C23" s="476" t="s">
        <v>113</v>
      </c>
      <c r="D23" s="476" t="s">
        <v>229</v>
      </c>
      <c r="E23" s="476">
        <v>70</v>
      </c>
      <c r="F23" s="476">
        <v>64.8</v>
      </c>
      <c r="G23" s="736" t="s">
        <v>845</v>
      </c>
      <c r="H23" s="457" t="s">
        <v>627</v>
      </c>
      <c r="I23" s="457" t="s">
        <v>185</v>
      </c>
      <c r="J23" s="477" t="s">
        <v>150</v>
      </c>
    </row>
    <row r="24" spans="1:10" ht="48" x14ac:dyDescent="0.25">
      <c r="A24" s="478"/>
      <c r="B24" s="479" t="s">
        <v>280</v>
      </c>
      <c r="C24" s="451" t="s">
        <v>113</v>
      </c>
      <c r="D24" s="451" t="s">
        <v>229</v>
      </c>
      <c r="E24" s="451"/>
      <c r="F24" s="476" t="s">
        <v>429</v>
      </c>
      <c r="G24" s="736" t="s">
        <v>846</v>
      </c>
      <c r="H24" s="457" t="s">
        <v>628</v>
      </c>
      <c r="I24" s="457" t="s">
        <v>185</v>
      </c>
      <c r="J24" s="477" t="s">
        <v>150</v>
      </c>
    </row>
    <row r="25" spans="1:10" ht="24" x14ac:dyDescent="0.25">
      <c r="A25" s="474"/>
      <c r="B25" s="480" t="s">
        <v>254</v>
      </c>
      <c r="C25" s="481" t="s">
        <v>113</v>
      </c>
      <c r="D25" s="481" t="s">
        <v>229</v>
      </c>
      <c r="E25" s="481"/>
      <c r="F25" s="476" t="s">
        <v>884</v>
      </c>
      <c r="G25" s="736" t="s">
        <v>846</v>
      </c>
      <c r="H25" s="457" t="s">
        <v>626</v>
      </c>
      <c r="I25" s="457" t="s">
        <v>185</v>
      </c>
      <c r="J25" s="477" t="s">
        <v>150</v>
      </c>
    </row>
    <row r="26" spans="1:10" ht="48" x14ac:dyDescent="0.25">
      <c r="A26" s="482"/>
      <c r="B26" s="449" t="s">
        <v>524</v>
      </c>
      <c r="C26" s="451" t="s">
        <v>113</v>
      </c>
      <c r="D26" s="451" t="s">
        <v>229</v>
      </c>
      <c r="E26" s="451"/>
      <c r="F26" s="476">
        <v>98.4</v>
      </c>
      <c r="G26" s="736" t="s">
        <v>846</v>
      </c>
      <c r="H26" s="457" t="s">
        <v>628</v>
      </c>
      <c r="I26" s="457" t="s">
        <v>185</v>
      </c>
      <c r="J26" s="483" t="s">
        <v>525</v>
      </c>
    </row>
    <row r="27" spans="1:10" ht="24" x14ac:dyDescent="0.25">
      <c r="A27" s="470" t="s">
        <v>3</v>
      </c>
      <c r="B27" s="454" t="s">
        <v>501</v>
      </c>
      <c r="C27" s="455" t="s">
        <v>119</v>
      </c>
      <c r="D27" s="455" t="s">
        <v>229</v>
      </c>
      <c r="E27" s="455" t="s">
        <v>502</v>
      </c>
      <c r="F27" s="490">
        <v>4.57</v>
      </c>
      <c r="G27" s="737" t="s">
        <v>846</v>
      </c>
      <c r="H27" s="457" t="s">
        <v>627</v>
      </c>
      <c r="I27" s="457" t="s">
        <v>185</v>
      </c>
      <c r="J27" s="469" t="s">
        <v>513</v>
      </c>
    </row>
    <row r="28" spans="1:10" ht="24" x14ac:dyDescent="0.25">
      <c r="A28" s="448"/>
      <c r="B28" s="449" t="s">
        <v>625</v>
      </c>
      <c r="C28" s="451" t="s">
        <v>119</v>
      </c>
      <c r="D28" s="451" t="s">
        <v>229</v>
      </c>
      <c r="E28" s="451" t="s">
        <v>523</v>
      </c>
      <c r="F28" s="476">
        <v>3.75</v>
      </c>
      <c r="G28" s="736" t="s">
        <v>846</v>
      </c>
      <c r="H28" s="457" t="s">
        <v>628</v>
      </c>
      <c r="I28" s="457" t="s">
        <v>185</v>
      </c>
      <c r="J28" s="483" t="s">
        <v>160</v>
      </c>
    </row>
    <row r="29" spans="1:10" ht="24" x14ac:dyDescent="0.25">
      <c r="A29" s="448"/>
      <c r="B29" s="449" t="s">
        <v>522</v>
      </c>
      <c r="C29" s="451" t="s">
        <v>119</v>
      </c>
      <c r="D29" s="451" t="s">
        <v>229</v>
      </c>
      <c r="E29" s="451" t="s">
        <v>523</v>
      </c>
      <c r="F29" s="476">
        <v>4.09</v>
      </c>
      <c r="G29" s="636">
        <v>4.63</v>
      </c>
      <c r="H29" s="457" t="s">
        <v>628</v>
      </c>
      <c r="I29" s="457" t="s">
        <v>185</v>
      </c>
      <c r="J29" s="483" t="s">
        <v>160</v>
      </c>
    </row>
    <row r="30" spans="1:10" ht="48" x14ac:dyDescent="0.25">
      <c r="A30" s="448"/>
      <c r="B30" s="449" t="s">
        <v>255</v>
      </c>
      <c r="C30" s="451" t="s">
        <v>237</v>
      </c>
      <c r="D30" s="451" t="s">
        <v>229</v>
      </c>
      <c r="E30" s="451"/>
      <c r="F30" s="476" t="s">
        <v>414</v>
      </c>
      <c r="G30" s="636" t="s">
        <v>847</v>
      </c>
      <c r="H30" s="457" t="s">
        <v>628</v>
      </c>
      <c r="I30" s="457" t="s">
        <v>185</v>
      </c>
      <c r="J30" s="477" t="s">
        <v>150</v>
      </c>
    </row>
    <row r="31" spans="1:10" ht="48" x14ac:dyDescent="0.25">
      <c r="A31" s="448"/>
      <c r="B31" s="449" t="s">
        <v>26</v>
      </c>
      <c r="C31" s="451" t="s">
        <v>123</v>
      </c>
      <c r="D31" s="451" t="s">
        <v>229</v>
      </c>
      <c r="E31" s="451" t="s">
        <v>454</v>
      </c>
      <c r="F31" s="476" t="s">
        <v>416</v>
      </c>
      <c r="G31" s="636" t="s">
        <v>848</v>
      </c>
      <c r="H31" s="457" t="s">
        <v>628</v>
      </c>
      <c r="I31" s="457" t="s">
        <v>185</v>
      </c>
      <c r="J31" s="477" t="s">
        <v>150</v>
      </c>
    </row>
    <row r="32" spans="1:10" ht="48" x14ac:dyDescent="0.25">
      <c r="A32" s="462"/>
      <c r="B32" s="449" t="s">
        <v>28</v>
      </c>
      <c r="C32" s="451" t="s">
        <v>123</v>
      </c>
      <c r="D32" s="451" t="s">
        <v>229</v>
      </c>
      <c r="E32" s="451" t="s">
        <v>453</v>
      </c>
      <c r="F32" s="476" t="s">
        <v>415</v>
      </c>
      <c r="G32" s="636" t="s">
        <v>849</v>
      </c>
      <c r="H32" s="457" t="s">
        <v>628</v>
      </c>
      <c r="I32" s="457" t="s">
        <v>185</v>
      </c>
      <c r="J32" s="477" t="s">
        <v>150</v>
      </c>
    </row>
    <row r="33" spans="1:10" ht="24" x14ac:dyDescent="0.25">
      <c r="A33" s="659" t="s">
        <v>2</v>
      </c>
      <c r="B33" s="484" t="s">
        <v>442</v>
      </c>
      <c r="C33" s="481"/>
      <c r="D33" s="481"/>
      <c r="E33" s="481"/>
      <c r="F33" s="476"/>
      <c r="G33" s="636"/>
      <c r="H33" s="457"/>
      <c r="I33" s="457"/>
      <c r="J33" s="477" t="s">
        <v>150</v>
      </c>
    </row>
    <row r="34" spans="1:10" ht="24" x14ac:dyDescent="0.25">
      <c r="A34" s="474"/>
      <c r="B34" s="485" t="s">
        <v>440</v>
      </c>
      <c r="C34" s="481" t="s">
        <v>119</v>
      </c>
      <c r="D34" s="481" t="s">
        <v>229</v>
      </c>
      <c r="E34" s="481"/>
      <c r="F34" s="476" t="s">
        <v>445</v>
      </c>
      <c r="G34" s="736" t="s">
        <v>621</v>
      </c>
      <c r="H34" s="457" t="s">
        <v>629</v>
      </c>
      <c r="I34" s="457" t="s">
        <v>197</v>
      </c>
      <c r="J34" s="477" t="s">
        <v>150</v>
      </c>
    </row>
    <row r="35" spans="1:10" ht="24" x14ac:dyDescent="0.25">
      <c r="A35" s="474"/>
      <c r="B35" s="484" t="s">
        <v>443</v>
      </c>
      <c r="C35" s="481"/>
      <c r="D35" s="481"/>
      <c r="E35" s="481"/>
      <c r="F35" s="476"/>
      <c r="G35" s="736"/>
      <c r="H35" s="457"/>
      <c r="I35" s="457"/>
      <c r="J35" s="477" t="s">
        <v>150</v>
      </c>
    </row>
    <row r="36" spans="1:10" ht="24" x14ac:dyDescent="0.25">
      <c r="A36" s="474"/>
      <c r="B36" s="485" t="s">
        <v>440</v>
      </c>
      <c r="C36" s="481" t="s">
        <v>119</v>
      </c>
      <c r="D36" s="481" t="s">
        <v>229</v>
      </c>
      <c r="E36" s="481"/>
      <c r="F36" s="476" t="s">
        <v>446</v>
      </c>
      <c r="G36" s="736" t="s">
        <v>621</v>
      </c>
      <c r="H36" s="457" t="s">
        <v>629</v>
      </c>
      <c r="I36" s="457" t="s">
        <v>197</v>
      </c>
      <c r="J36" s="477" t="s">
        <v>150</v>
      </c>
    </row>
    <row r="37" spans="1:10" ht="24" x14ac:dyDescent="0.25">
      <c r="A37" s="474"/>
      <c r="B37" s="486" t="s">
        <v>444</v>
      </c>
      <c r="C37" s="481"/>
      <c r="D37" s="481"/>
      <c r="E37" s="481"/>
      <c r="F37" s="476"/>
      <c r="G37" s="736"/>
      <c r="H37" s="457"/>
      <c r="I37" s="457"/>
      <c r="J37" s="477" t="s">
        <v>150</v>
      </c>
    </row>
    <row r="38" spans="1:10" ht="24" x14ac:dyDescent="0.25">
      <c r="A38" s="474"/>
      <c r="B38" s="487" t="s">
        <v>440</v>
      </c>
      <c r="C38" s="481" t="s">
        <v>119</v>
      </c>
      <c r="D38" s="481" t="s">
        <v>229</v>
      </c>
      <c r="E38" s="481"/>
      <c r="F38" s="476" t="s">
        <v>447</v>
      </c>
      <c r="G38" s="736" t="s">
        <v>621</v>
      </c>
      <c r="H38" s="457" t="s">
        <v>629</v>
      </c>
      <c r="I38" s="457" t="s">
        <v>197</v>
      </c>
      <c r="J38" s="477" t="s">
        <v>150</v>
      </c>
    </row>
    <row r="39" spans="1:10" ht="24" x14ac:dyDescent="0.25">
      <c r="A39" s="474"/>
      <c r="B39" s="486" t="s">
        <v>448</v>
      </c>
      <c r="C39" s="481"/>
      <c r="D39" s="481"/>
      <c r="E39" s="481"/>
      <c r="F39" s="476"/>
      <c r="G39" s="736"/>
      <c r="H39" s="457"/>
      <c r="I39" s="457"/>
      <c r="J39" s="477" t="s">
        <v>150</v>
      </c>
    </row>
    <row r="40" spans="1:10" ht="24" x14ac:dyDescent="0.25">
      <c r="A40" s="474"/>
      <c r="B40" s="487" t="s">
        <v>440</v>
      </c>
      <c r="C40" s="481" t="s">
        <v>119</v>
      </c>
      <c r="D40" s="481" t="s">
        <v>229</v>
      </c>
      <c r="E40" s="481"/>
      <c r="F40" s="476" t="s">
        <v>449</v>
      </c>
      <c r="G40" s="736" t="s">
        <v>621</v>
      </c>
      <c r="H40" s="457" t="s">
        <v>629</v>
      </c>
      <c r="I40" s="457" t="s">
        <v>197</v>
      </c>
      <c r="J40" s="477" t="s">
        <v>150</v>
      </c>
    </row>
    <row r="41" spans="1:10" ht="24" x14ac:dyDescent="0.25">
      <c r="A41" s="474"/>
      <c r="B41" s="488" t="s">
        <v>619</v>
      </c>
      <c r="C41" s="476"/>
      <c r="D41" s="476"/>
      <c r="E41" s="476"/>
      <c r="F41" s="476"/>
      <c r="G41" s="736"/>
      <c r="H41" s="457"/>
      <c r="I41" s="457"/>
      <c r="J41" s="477" t="s">
        <v>150</v>
      </c>
    </row>
    <row r="42" spans="1:10" ht="24" x14ac:dyDescent="0.25">
      <c r="A42" s="474"/>
      <c r="B42" s="489" t="s">
        <v>436</v>
      </c>
      <c r="C42" s="490" t="s">
        <v>113</v>
      </c>
      <c r="D42" s="476" t="s">
        <v>229</v>
      </c>
      <c r="E42" s="476">
        <v>100</v>
      </c>
      <c r="F42" s="476" t="s">
        <v>437</v>
      </c>
      <c r="G42" s="736" t="s">
        <v>846</v>
      </c>
      <c r="H42" s="457" t="s">
        <v>628</v>
      </c>
      <c r="I42" s="457" t="s">
        <v>185</v>
      </c>
      <c r="J42" s="477" t="s">
        <v>150</v>
      </c>
    </row>
    <row r="43" spans="1:10" ht="43.5" customHeight="1" x14ac:dyDescent="0.25">
      <c r="A43" s="474"/>
      <c r="B43" s="488" t="s">
        <v>620</v>
      </c>
      <c r="C43" s="476" t="s">
        <v>118</v>
      </c>
      <c r="D43" s="476" t="s">
        <v>229</v>
      </c>
      <c r="E43" s="476"/>
      <c r="F43" s="655" t="s">
        <v>439</v>
      </c>
      <c r="G43" s="636" t="s">
        <v>850</v>
      </c>
      <c r="H43" s="457" t="s">
        <v>851</v>
      </c>
      <c r="I43" s="457" t="s">
        <v>852</v>
      </c>
      <c r="J43" s="477" t="s">
        <v>150</v>
      </c>
    </row>
    <row r="44" spans="1:10" ht="24.75" thickBot="1" x14ac:dyDescent="0.3">
      <c r="A44" s="491"/>
      <c r="B44" s="492" t="s">
        <v>258</v>
      </c>
      <c r="C44" s="493" t="s">
        <v>113</v>
      </c>
      <c r="D44" s="493" t="s">
        <v>229</v>
      </c>
      <c r="E44" s="493"/>
      <c r="F44" s="656" t="s">
        <v>259</v>
      </c>
      <c r="G44" s="637" t="s">
        <v>880</v>
      </c>
      <c r="H44" s="494" t="s">
        <v>628</v>
      </c>
      <c r="I44" s="494" t="s">
        <v>185</v>
      </c>
      <c r="J44" s="495" t="s">
        <v>513</v>
      </c>
    </row>
    <row r="47" spans="1:10" ht="22.5" x14ac:dyDescent="0.3">
      <c r="G47" s="723"/>
    </row>
    <row r="48" spans="1:10" ht="22.5" x14ac:dyDescent="0.3">
      <c r="B48" s="629"/>
      <c r="G48" s="723"/>
    </row>
    <row r="49" spans="7:8" x14ac:dyDescent="0.25">
      <c r="G49" s="724"/>
    </row>
    <row r="55" spans="7:8" x14ac:dyDescent="0.25">
      <c r="H55" s="696"/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K31"/>
  <sheetViews>
    <sheetView showGridLines="0" workbookViewId="0">
      <pane ySplit="1" topLeftCell="A20" activePane="bottomLeft" state="frozen"/>
      <selection pane="bottomLeft" activeCell="G24" sqref="G24"/>
    </sheetView>
  </sheetViews>
  <sheetFormatPr defaultRowHeight="15" x14ac:dyDescent="0.25"/>
  <cols>
    <col min="1" max="1" width="16.42578125" customWidth="1"/>
    <col min="2" max="2" width="58.5703125" style="509" customWidth="1"/>
    <col min="3" max="3" width="10.85546875" customWidth="1"/>
    <col min="4" max="4" width="13.140625" hidden="1" customWidth="1"/>
    <col min="5" max="5" width="14.140625" hidden="1" customWidth="1"/>
    <col min="6" max="6" width="19" style="510" customWidth="1"/>
    <col min="7" max="7" width="20.140625" style="510" customWidth="1"/>
    <col min="8" max="8" width="14.28515625" customWidth="1"/>
    <col min="9" max="9" width="16.7109375" customWidth="1"/>
    <col min="10" max="11" width="13.140625" customWidth="1"/>
  </cols>
  <sheetData>
    <row r="1" spans="1:11" ht="56.25" thickBot="1" x14ac:dyDescent="0.3">
      <c r="A1" s="440" t="s">
        <v>198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1" ht="24" x14ac:dyDescent="0.25">
      <c r="A2" s="443" t="s">
        <v>642</v>
      </c>
      <c r="B2" s="539" t="s">
        <v>180</v>
      </c>
      <c r="C2" s="535" t="s">
        <v>121</v>
      </c>
      <c r="D2" s="535" t="s">
        <v>609</v>
      </c>
      <c r="E2" s="535"/>
      <c r="F2" s="725">
        <v>0</v>
      </c>
      <c r="G2" s="728">
        <v>0</v>
      </c>
      <c r="H2" s="543"/>
      <c r="I2" s="446" t="s">
        <v>187</v>
      </c>
      <c r="J2" s="447" t="s">
        <v>163</v>
      </c>
      <c r="K2" s="618" t="s">
        <v>762</v>
      </c>
    </row>
    <row r="3" spans="1:11" ht="24" x14ac:dyDescent="0.25">
      <c r="A3" s="448"/>
      <c r="B3" s="454" t="s">
        <v>343</v>
      </c>
      <c r="C3" s="455" t="s">
        <v>113</v>
      </c>
      <c r="D3" s="455" t="s">
        <v>236</v>
      </c>
      <c r="E3" s="455">
        <v>100</v>
      </c>
      <c r="F3" s="490">
        <v>99.5</v>
      </c>
      <c r="G3" s="729">
        <v>94.72</v>
      </c>
      <c r="H3" s="457"/>
      <c r="I3" s="452" t="s">
        <v>197</v>
      </c>
      <c r="J3" s="459" t="s">
        <v>513</v>
      </c>
      <c r="K3" s="496"/>
    </row>
    <row r="4" spans="1:11" ht="24" x14ac:dyDescent="0.25">
      <c r="A4" s="448"/>
      <c r="B4" s="540" t="s">
        <v>514</v>
      </c>
      <c r="C4" s="536" t="s">
        <v>113</v>
      </c>
      <c r="D4" s="536" t="s">
        <v>236</v>
      </c>
      <c r="E4" s="536">
        <v>0</v>
      </c>
      <c r="F4" s="536">
        <v>0</v>
      </c>
      <c r="G4" s="730">
        <v>0</v>
      </c>
      <c r="H4" s="544"/>
      <c r="I4" s="457" t="s">
        <v>187</v>
      </c>
      <c r="J4" s="465" t="s">
        <v>513</v>
      </c>
      <c r="K4" s="496"/>
    </row>
    <row r="5" spans="1:11" ht="24" x14ac:dyDescent="0.25">
      <c r="A5" s="448"/>
      <c r="B5" s="540" t="s">
        <v>759</v>
      </c>
      <c r="C5" s="536"/>
      <c r="D5" s="536"/>
      <c r="E5" s="536"/>
      <c r="F5" s="536"/>
      <c r="G5" s="730"/>
      <c r="H5" s="544"/>
      <c r="I5" s="457"/>
      <c r="J5" s="545" t="s">
        <v>579</v>
      </c>
      <c r="K5" s="496"/>
    </row>
    <row r="6" spans="1:11" ht="24" x14ac:dyDescent="0.25">
      <c r="A6" s="448"/>
      <c r="B6" s="501" t="s">
        <v>575</v>
      </c>
      <c r="C6" s="450" t="s">
        <v>398</v>
      </c>
      <c r="D6" s="450" t="s">
        <v>236</v>
      </c>
      <c r="E6" s="450"/>
      <c r="F6" s="490">
        <v>2.95</v>
      </c>
      <c r="G6" s="731">
        <v>2887900</v>
      </c>
      <c r="H6" s="457"/>
      <c r="I6" s="457" t="s">
        <v>187</v>
      </c>
      <c r="J6" s="545" t="s">
        <v>579</v>
      </c>
      <c r="K6" s="496">
        <v>4774629.07</v>
      </c>
    </row>
    <row r="7" spans="1:11" ht="24" x14ac:dyDescent="0.25">
      <c r="A7" s="448"/>
      <c r="B7" s="501" t="s">
        <v>576</v>
      </c>
      <c r="C7" s="450" t="s">
        <v>398</v>
      </c>
      <c r="D7" s="450" t="s">
        <v>236</v>
      </c>
      <c r="E7" s="450"/>
      <c r="F7" s="490">
        <v>4.26</v>
      </c>
      <c r="G7" s="731">
        <v>3050000</v>
      </c>
      <c r="H7" s="457"/>
      <c r="I7" s="457" t="s">
        <v>187</v>
      </c>
      <c r="J7" s="545" t="s">
        <v>579</v>
      </c>
      <c r="K7" s="496">
        <v>300779</v>
      </c>
    </row>
    <row r="8" spans="1:11" ht="24.75" customHeight="1" x14ac:dyDescent="0.25">
      <c r="A8" s="448"/>
      <c r="B8" s="501" t="s">
        <v>577</v>
      </c>
      <c r="C8" s="450" t="s">
        <v>398</v>
      </c>
      <c r="D8" s="450" t="s">
        <v>236</v>
      </c>
      <c r="E8" s="450"/>
      <c r="F8" s="490">
        <v>21.24</v>
      </c>
      <c r="G8" s="731">
        <v>21244000</v>
      </c>
      <c r="H8" s="457"/>
      <c r="I8" s="457" t="s">
        <v>187</v>
      </c>
      <c r="J8" s="545" t="s">
        <v>579</v>
      </c>
      <c r="K8" s="496">
        <v>14946160.15</v>
      </c>
    </row>
    <row r="9" spans="1:11" ht="48" x14ac:dyDescent="0.25">
      <c r="A9" s="448"/>
      <c r="B9" s="501" t="s">
        <v>643</v>
      </c>
      <c r="C9" s="450" t="s">
        <v>398</v>
      </c>
      <c r="D9" s="450" t="s">
        <v>236</v>
      </c>
      <c r="E9" s="450"/>
      <c r="F9" s="490" t="s">
        <v>585</v>
      </c>
      <c r="G9" s="732">
        <v>45284684.43</v>
      </c>
      <c r="H9" s="457"/>
      <c r="I9" s="457" t="s">
        <v>187</v>
      </c>
      <c r="J9" s="545" t="s">
        <v>579</v>
      </c>
    </row>
    <row r="10" spans="1:11" ht="24" x14ac:dyDescent="0.25">
      <c r="A10" s="448"/>
      <c r="B10" s="501" t="s">
        <v>644</v>
      </c>
      <c r="C10" s="450" t="s">
        <v>398</v>
      </c>
      <c r="D10" s="450" t="s">
        <v>236</v>
      </c>
      <c r="E10" s="450"/>
      <c r="F10" s="490">
        <v>-10.98</v>
      </c>
      <c r="G10" s="729">
        <v>-14726230.75</v>
      </c>
      <c r="H10" s="457"/>
      <c r="I10" s="457" t="s">
        <v>187</v>
      </c>
      <c r="J10" s="545" t="s">
        <v>579</v>
      </c>
    </row>
    <row r="11" spans="1:11" ht="22.5" customHeight="1" x14ac:dyDescent="0.25">
      <c r="A11" s="448"/>
      <c r="B11" s="468" t="s">
        <v>586</v>
      </c>
      <c r="C11" s="450" t="s">
        <v>398</v>
      </c>
      <c r="D11" s="450" t="s">
        <v>236</v>
      </c>
      <c r="E11" s="450"/>
      <c r="F11" s="490">
        <v>28.56</v>
      </c>
      <c r="G11" s="731">
        <v>32463170</v>
      </c>
      <c r="H11" s="457"/>
      <c r="I11" s="457" t="s">
        <v>187</v>
      </c>
      <c r="J11" s="545" t="s">
        <v>579</v>
      </c>
    </row>
    <row r="12" spans="1:11" ht="24" x14ac:dyDescent="0.25">
      <c r="A12" s="448"/>
      <c r="B12" s="468" t="s">
        <v>587</v>
      </c>
      <c r="C12" s="450" t="s">
        <v>398</v>
      </c>
      <c r="D12" s="450" t="s">
        <v>236</v>
      </c>
      <c r="E12" s="450"/>
      <c r="F12" s="726">
        <v>16.2</v>
      </c>
      <c r="G12" s="732">
        <v>15556474.369999999</v>
      </c>
      <c r="H12" s="457"/>
      <c r="I12" s="457" t="s">
        <v>187</v>
      </c>
      <c r="J12" s="545" t="s">
        <v>579</v>
      </c>
    </row>
    <row r="13" spans="1:11" ht="24" x14ac:dyDescent="0.25">
      <c r="A13" s="448"/>
      <c r="B13" s="501" t="s">
        <v>588</v>
      </c>
      <c r="C13" s="450" t="s">
        <v>398</v>
      </c>
      <c r="D13" s="450" t="s">
        <v>236</v>
      </c>
      <c r="E13" s="450"/>
      <c r="F13" s="726">
        <v>4.8099999999999996</v>
      </c>
      <c r="G13" s="732">
        <v>5699778.5099999998</v>
      </c>
      <c r="H13" s="457"/>
      <c r="I13" s="457" t="s">
        <v>187</v>
      </c>
      <c r="J13" s="545" t="s">
        <v>579</v>
      </c>
    </row>
    <row r="14" spans="1:11" ht="24" x14ac:dyDescent="0.25">
      <c r="A14" s="448"/>
      <c r="B14" s="501" t="s">
        <v>589</v>
      </c>
      <c r="C14" s="450" t="s">
        <v>398</v>
      </c>
      <c r="D14" s="450" t="s">
        <v>236</v>
      </c>
      <c r="E14" s="450"/>
      <c r="F14" s="726">
        <v>4.79</v>
      </c>
      <c r="G14" s="731">
        <v>5290000</v>
      </c>
      <c r="H14" s="457"/>
      <c r="I14" s="457" t="s">
        <v>187</v>
      </c>
      <c r="J14" s="545" t="s">
        <v>579</v>
      </c>
    </row>
    <row r="15" spans="1:11" ht="24" x14ac:dyDescent="0.25">
      <c r="A15" s="448"/>
      <c r="B15" s="501" t="s">
        <v>590</v>
      </c>
      <c r="C15" s="450" t="s">
        <v>398</v>
      </c>
      <c r="D15" s="450" t="s">
        <v>236</v>
      </c>
      <c r="E15" s="450"/>
      <c r="F15" s="726">
        <v>4.51</v>
      </c>
      <c r="G15" s="731">
        <v>3128415</v>
      </c>
      <c r="H15" s="457"/>
      <c r="I15" s="457" t="s">
        <v>187</v>
      </c>
      <c r="J15" s="545" t="s">
        <v>579</v>
      </c>
    </row>
    <row r="16" spans="1:11" ht="24" x14ac:dyDescent="0.25">
      <c r="A16" s="448"/>
      <c r="B16" s="501" t="s">
        <v>591</v>
      </c>
      <c r="C16" s="450" t="s">
        <v>398</v>
      </c>
      <c r="D16" s="450" t="s">
        <v>236</v>
      </c>
      <c r="E16" s="450"/>
      <c r="F16" s="726">
        <v>1.08</v>
      </c>
      <c r="G16" s="731">
        <v>383220</v>
      </c>
      <c r="H16" s="457"/>
      <c r="I16" s="457" t="s">
        <v>187</v>
      </c>
      <c r="J16" s="545" t="s">
        <v>579</v>
      </c>
    </row>
    <row r="17" spans="1:10" ht="24" x14ac:dyDescent="0.25">
      <c r="A17" s="448"/>
      <c r="B17" s="501" t="s">
        <v>592</v>
      </c>
      <c r="C17" s="450" t="s">
        <v>398</v>
      </c>
      <c r="D17" s="450" t="s">
        <v>236</v>
      </c>
      <c r="E17" s="450"/>
      <c r="F17" s="726">
        <v>0.78</v>
      </c>
      <c r="G17" s="731">
        <v>850294</v>
      </c>
      <c r="H17" s="457"/>
      <c r="I17" s="457" t="s">
        <v>187</v>
      </c>
      <c r="J17" s="545" t="s">
        <v>579</v>
      </c>
    </row>
    <row r="18" spans="1:10" ht="24" x14ac:dyDescent="0.25">
      <c r="A18" s="533"/>
      <c r="B18" s="501" t="s">
        <v>593</v>
      </c>
      <c r="C18" s="450" t="s">
        <v>398</v>
      </c>
      <c r="D18" s="450" t="s">
        <v>236</v>
      </c>
      <c r="E18" s="450"/>
      <c r="F18" s="726">
        <v>0.22</v>
      </c>
      <c r="G18" s="732">
        <v>204766.86</v>
      </c>
      <c r="H18" s="457"/>
      <c r="I18" s="457" t="s">
        <v>187</v>
      </c>
      <c r="J18" s="545" t="s">
        <v>579</v>
      </c>
    </row>
    <row r="19" spans="1:10" ht="24" x14ac:dyDescent="0.25">
      <c r="A19" s="533"/>
      <c r="B19" s="468" t="s">
        <v>183</v>
      </c>
      <c r="C19" s="450" t="s">
        <v>398</v>
      </c>
      <c r="D19" s="450" t="s">
        <v>236</v>
      </c>
      <c r="E19" s="450"/>
      <c r="F19" s="726">
        <v>3.45</v>
      </c>
      <c r="G19" s="732">
        <v>3301613.18</v>
      </c>
      <c r="H19" s="457"/>
      <c r="I19" s="457" t="s">
        <v>187</v>
      </c>
      <c r="J19" s="545" t="s">
        <v>579</v>
      </c>
    </row>
    <row r="20" spans="1:10" ht="24" x14ac:dyDescent="0.25">
      <c r="A20" s="533"/>
      <c r="B20" s="468" t="s">
        <v>604</v>
      </c>
      <c r="C20" s="450" t="s">
        <v>398</v>
      </c>
      <c r="D20" s="450" t="s">
        <v>236</v>
      </c>
      <c r="E20" s="450"/>
      <c r="F20" s="726">
        <v>2.78</v>
      </c>
      <c r="G20" s="732">
        <v>2588016.7999999998</v>
      </c>
      <c r="H20" s="457"/>
      <c r="I20" s="457" t="s">
        <v>187</v>
      </c>
      <c r="J20" s="545" t="s">
        <v>579</v>
      </c>
    </row>
    <row r="21" spans="1:10" ht="24" x14ac:dyDescent="0.25">
      <c r="A21" s="533"/>
      <c r="B21" s="468" t="s">
        <v>594</v>
      </c>
      <c r="C21" s="450" t="s">
        <v>645</v>
      </c>
      <c r="D21" s="450" t="s">
        <v>236</v>
      </c>
      <c r="E21" s="450"/>
      <c r="F21" s="726">
        <v>1.2</v>
      </c>
      <c r="G21" s="729">
        <v>0.25</v>
      </c>
      <c r="H21" s="457"/>
      <c r="I21" s="457" t="s">
        <v>187</v>
      </c>
      <c r="J21" s="545" t="s">
        <v>579</v>
      </c>
    </row>
    <row r="22" spans="1:10" ht="24" x14ac:dyDescent="0.25">
      <c r="A22" s="533"/>
      <c r="B22" s="468" t="s">
        <v>595</v>
      </c>
      <c r="C22" s="450" t="s">
        <v>398</v>
      </c>
      <c r="D22" s="450" t="s">
        <v>236</v>
      </c>
      <c r="E22" s="450"/>
      <c r="F22" s="726">
        <v>7.47</v>
      </c>
      <c r="G22" s="729"/>
      <c r="H22" s="457"/>
      <c r="I22" s="457" t="s">
        <v>187</v>
      </c>
      <c r="J22" s="545" t="s">
        <v>579</v>
      </c>
    </row>
    <row r="23" spans="1:10" ht="24" x14ac:dyDescent="0.25">
      <c r="A23" s="533"/>
      <c r="B23" s="501" t="s">
        <v>596</v>
      </c>
      <c r="C23" s="450" t="s">
        <v>398</v>
      </c>
      <c r="D23" s="450" t="s">
        <v>236</v>
      </c>
      <c r="E23" s="450"/>
      <c r="F23" s="726">
        <v>1.72</v>
      </c>
      <c r="G23" s="731">
        <v>1059000</v>
      </c>
      <c r="H23" s="457"/>
      <c r="I23" s="457" t="s">
        <v>760</v>
      </c>
      <c r="J23" s="545" t="s">
        <v>579</v>
      </c>
    </row>
    <row r="24" spans="1:10" ht="24" x14ac:dyDescent="0.25">
      <c r="A24" s="533"/>
      <c r="B24" s="501" t="s">
        <v>597</v>
      </c>
      <c r="C24" s="450" t="s">
        <v>398</v>
      </c>
      <c r="D24" s="450" t="s">
        <v>236</v>
      </c>
      <c r="E24" s="450"/>
      <c r="F24" s="726">
        <v>6.96</v>
      </c>
      <c r="G24" s="731">
        <v>4529566</v>
      </c>
      <c r="H24" s="457"/>
      <c r="I24" s="457" t="s">
        <v>185</v>
      </c>
      <c r="J24" s="545" t="s">
        <v>579</v>
      </c>
    </row>
    <row r="25" spans="1:10" ht="48" x14ac:dyDescent="0.25">
      <c r="A25" s="533"/>
      <c r="B25" s="470" t="s">
        <v>515</v>
      </c>
      <c r="C25" s="537" t="s">
        <v>113</v>
      </c>
      <c r="D25" s="538" t="s">
        <v>236</v>
      </c>
      <c r="E25" s="537">
        <v>0</v>
      </c>
      <c r="F25" s="538" t="s">
        <v>516</v>
      </c>
      <c r="G25" s="733" t="s">
        <v>770</v>
      </c>
      <c r="H25" s="457"/>
      <c r="I25" s="546" t="s">
        <v>194</v>
      </c>
      <c r="J25" s="469" t="s">
        <v>513</v>
      </c>
    </row>
    <row r="26" spans="1:10" ht="48.75" thickBot="1" x14ac:dyDescent="0.3">
      <c r="A26" s="534"/>
      <c r="B26" s="541" t="s">
        <v>512</v>
      </c>
      <c r="C26" s="532" t="s">
        <v>617</v>
      </c>
      <c r="D26" s="532" t="s">
        <v>236</v>
      </c>
      <c r="E26" s="532"/>
      <c r="F26" s="727">
        <v>4.4000000000000004</v>
      </c>
      <c r="G26" s="734">
        <v>565792.67000000004</v>
      </c>
      <c r="H26" s="494"/>
      <c r="I26" s="542" t="s">
        <v>194</v>
      </c>
      <c r="J26" s="495" t="s">
        <v>513</v>
      </c>
    </row>
    <row r="31" spans="1:10" x14ac:dyDescent="0.25">
      <c r="B31" s="629"/>
    </row>
  </sheetData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J6"/>
  <sheetViews>
    <sheetView showGridLines="0" workbookViewId="0">
      <selection activeCell="G14" sqref="G14"/>
    </sheetView>
  </sheetViews>
  <sheetFormatPr defaultRowHeight="15" x14ac:dyDescent="0.25"/>
  <cols>
    <col min="1" max="1" width="15.85546875" customWidth="1"/>
    <col min="2" max="2" width="58.5703125" style="509" customWidth="1"/>
    <col min="3" max="3" width="9.7109375" customWidth="1"/>
    <col min="4" max="4" width="11.7109375" customWidth="1"/>
    <col min="5" max="5" width="14.140625" hidden="1" customWidth="1"/>
    <col min="6" max="6" width="21.7109375" style="510" customWidth="1"/>
    <col min="7" max="7" width="21.7109375" style="511" customWidth="1"/>
    <col min="8" max="8" width="20.42578125" customWidth="1"/>
    <col min="9" max="9" width="16.7109375" customWidth="1"/>
    <col min="10" max="10" width="13.140625" customWidth="1"/>
  </cols>
  <sheetData>
    <row r="1" spans="1:10" ht="56.25" thickBot="1" x14ac:dyDescent="0.3">
      <c r="A1" s="440" t="s">
        <v>198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443" t="s">
        <v>154</v>
      </c>
      <c r="B2" s="444" t="s">
        <v>488</v>
      </c>
      <c r="C2" s="445" t="s">
        <v>155</v>
      </c>
      <c r="D2" s="445" t="s">
        <v>609</v>
      </c>
      <c r="E2" s="445"/>
      <c r="F2" s="607">
        <v>2.0076149999999999</v>
      </c>
      <c r="G2" s="609">
        <v>1.36</v>
      </c>
      <c r="H2" s="446" t="s">
        <v>646</v>
      </c>
      <c r="I2" s="446" t="s">
        <v>193</v>
      </c>
      <c r="J2" s="526" t="s">
        <v>150</v>
      </c>
    </row>
    <row r="3" spans="1:10" ht="24" x14ac:dyDescent="0.25">
      <c r="A3" s="448"/>
      <c r="B3" s="449" t="s">
        <v>489</v>
      </c>
      <c r="C3" s="450" t="s">
        <v>155</v>
      </c>
      <c r="D3" s="451" t="s">
        <v>609</v>
      </c>
      <c r="E3" s="451"/>
      <c r="F3" s="608">
        <v>2.9308770000000002</v>
      </c>
      <c r="G3" s="610" t="s">
        <v>749</v>
      </c>
      <c r="H3" s="452" t="s">
        <v>646</v>
      </c>
      <c r="I3" s="452" t="s">
        <v>193</v>
      </c>
      <c r="J3" s="366" t="s">
        <v>150</v>
      </c>
    </row>
    <row r="4" spans="1:10" ht="24" x14ac:dyDescent="0.25">
      <c r="A4" s="448"/>
      <c r="B4" s="454" t="s">
        <v>485</v>
      </c>
      <c r="C4" s="455" t="s">
        <v>615</v>
      </c>
      <c r="D4" s="455" t="s">
        <v>609</v>
      </c>
      <c r="E4" s="455"/>
      <c r="F4" s="490">
        <v>160</v>
      </c>
      <c r="G4" s="611" t="s">
        <v>750</v>
      </c>
      <c r="H4" s="452" t="s">
        <v>646</v>
      </c>
      <c r="I4" s="452" t="s">
        <v>193</v>
      </c>
      <c r="J4" s="366" t="s">
        <v>150</v>
      </c>
    </row>
    <row r="5" spans="1:10" ht="24" x14ac:dyDescent="0.25">
      <c r="A5" s="448"/>
      <c r="B5" s="454" t="s">
        <v>486</v>
      </c>
      <c r="C5" s="455" t="s">
        <v>615</v>
      </c>
      <c r="D5" s="455" t="s">
        <v>609</v>
      </c>
      <c r="E5" s="455"/>
      <c r="F5" s="490">
        <v>138</v>
      </c>
      <c r="G5" s="612" t="s">
        <v>751</v>
      </c>
      <c r="H5" s="457" t="s">
        <v>646</v>
      </c>
      <c r="I5" s="457" t="s">
        <v>193</v>
      </c>
      <c r="J5" s="366" t="s">
        <v>150</v>
      </c>
    </row>
    <row r="6" spans="1:10" ht="24.75" thickBot="1" x14ac:dyDescent="0.3">
      <c r="A6" s="519"/>
      <c r="B6" s="520" t="s">
        <v>487</v>
      </c>
      <c r="C6" s="521" t="s">
        <v>615</v>
      </c>
      <c r="D6" s="521" t="s">
        <v>609</v>
      </c>
      <c r="E6" s="521"/>
      <c r="F6" s="557">
        <v>22</v>
      </c>
      <c r="G6" s="613" t="s">
        <v>752</v>
      </c>
      <c r="H6" s="522" t="s">
        <v>646</v>
      </c>
      <c r="I6" s="522" t="s">
        <v>193</v>
      </c>
      <c r="J6" s="367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CC"/>
  </sheetPr>
  <dimension ref="A1:J5"/>
  <sheetViews>
    <sheetView showGridLines="0" workbookViewId="0">
      <selection activeCell="G16" sqref="G16"/>
    </sheetView>
  </sheetViews>
  <sheetFormatPr defaultRowHeight="15" x14ac:dyDescent="0.25"/>
  <cols>
    <col min="1" max="1" width="15.85546875" customWidth="1"/>
    <col min="2" max="2" width="61.85546875" style="509" customWidth="1"/>
    <col min="3" max="3" width="9.7109375" customWidth="1"/>
    <col min="4" max="4" width="14" customWidth="1"/>
    <col min="5" max="5" width="2.140625" hidden="1" customWidth="1"/>
    <col min="6" max="6" width="19.42578125" style="510" customWidth="1"/>
    <col min="7" max="7" width="19.5703125" style="511" customWidth="1"/>
    <col min="8" max="8" width="14.28515625" customWidth="1"/>
    <col min="9" max="9" width="12" customWidth="1"/>
    <col min="10" max="10" width="13.140625" customWidth="1"/>
  </cols>
  <sheetData>
    <row r="1" spans="1:10" ht="51" customHeight="1" thickBot="1" x14ac:dyDescent="0.3">
      <c r="A1" s="440" t="s">
        <v>198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s="563" customFormat="1" ht="22.5" customHeight="1" x14ac:dyDescent="0.35">
      <c r="A2" s="569" t="s">
        <v>192</v>
      </c>
      <c r="B2" s="570" t="s">
        <v>565</v>
      </c>
      <c r="C2" s="561"/>
      <c r="D2" s="561" t="s">
        <v>609</v>
      </c>
      <c r="E2" s="561" t="s">
        <v>566</v>
      </c>
      <c r="F2" s="515" t="s">
        <v>566</v>
      </c>
      <c r="G2" s="601" t="s">
        <v>566</v>
      </c>
      <c r="H2" s="543" t="s">
        <v>651</v>
      </c>
      <c r="I2" s="543" t="s">
        <v>192</v>
      </c>
      <c r="J2" s="562" t="s">
        <v>163</v>
      </c>
    </row>
    <row r="3" spans="1:10" s="563" customFormat="1" ht="24" x14ac:dyDescent="0.35">
      <c r="A3" s="470"/>
      <c r="B3" s="473" t="s">
        <v>153</v>
      </c>
      <c r="C3" s="472" t="s">
        <v>118</v>
      </c>
      <c r="D3" s="472" t="s">
        <v>236</v>
      </c>
      <c r="E3" s="472"/>
      <c r="F3" s="564">
        <v>1774</v>
      </c>
      <c r="G3" s="602">
        <v>1605</v>
      </c>
      <c r="H3" s="457" t="s">
        <v>651</v>
      </c>
      <c r="I3" s="457" t="s">
        <v>192</v>
      </c>
      <c r="J3" s="565" t="s">
        <v>150</v>
      </c>
    </row>
    <row r="4" spans="1:10" s="563" customFormat="1" ht="24" x14ac:dyDescent="0.35">
      <c r="A4" s="470"/>
      <c r="B4" s="468" t="s">
        <v>494</v>
      </c>
      <c r="C4" s="450" t="s">
        <v>129</v>
      </c>
      <c r="D4" s="450" t="s">
        <v>236</v>
      </c>
      <c r="E4" s="450"/>
      <c r="F4" s="566">
        <v>471613</v>
      </c>
      <c r="G4" s="603">
        <v>509693.42</v>
      </c>
      <c r="H4" s="457" t="s">
        <v>651</v>
      </c>
      <c r="I4" s="457" t="s">
        <v>192</v>
      </c>
      <c r="J4" s="477" t="s">
        <v>150</v>
      </c>
    </row>
    <row r="5" spans="1:10" s="563" customFormat="1" ht="24.75" thickBot="1" x14ac:dyDescent="0.4">
      <c r="A5" s="571"/>
      <c r="B5" s="541" t="s">
        <v>584</v>
      </c>
      <c r="C5" s="532" t="s">
        <v>129</v>
      </c>
      <c r="D5" s="532" t="s">
        <v>236</v>
      </c>
      <c r="E5" s="532"/>
      <c r="F5" s="567">
        <v>5659359</v>
      </c>
      <c r="G5" s="604">
        <v>6116321</v>
      </c>
      <c r="H5" s="494" t="s">
        <v>651</v>
      </c>
      <c r="I5" s="494" t="s">
        <v>192</v>
      </c>
      <c r="J5" s="568" t="s">
        <v>579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J3"/>
  <sheetViews>
    <sheetView showGridLines="0" workbookViewId="0">
      <selection activeCell="F10" sqref="F10"/>
    </sheetView>
  </sheetViews>
  <sheetFormatPr defaultRowHeight="15" x14ac:dyDescent="0.25"/>
  <cols>
    <col min="1" max="1" width="19.140625" customWidth="1"/>
    <col min="2" max="2" width="49.7109375" style="509" customWidth="1"/>
    <col min="3" max="3" width="12" customWidth="1"/>
    <col min="4" max="4" width="11.7109375" customWidth="1"/>
    <col min="5" max="5" width="14.140625" hidden="1" customWidth="1"/>
    <col min="6" max="6" width="18.140625" style="510" customWidth="1"/>
    <col min="7" max="7" width="19.140625" style="511" customWidth="1"/>
    <col min="8" max="8" width="13.28515625" customWidth="1"/>
    <col min="9" max="9" width="11.42578125" customWidth="1"/>
    <col min="10" max="10" width="13.140625" customWidth="1"/>
  </cols>
  <sheetData>
    <row r="1" spans="1:10" ht="56.25" thickBot="1" x14ac:dyDescent="0.3">
      <c r="A1" s="440" t="s">
        <v>649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48" x14ac:dyDescent="0.25">
      <c r="A2" s="443" t="s">
        <v>383</v>
      </c>
      <c r="B2" s="560" t="s">
        <v>158</v>
      </c>
      <c r="C2" s="554" t="s">
        <v>115</v>
      </c>
      <c r="D2" s="555" t="s">
        <v>609</v>
      </c>
      <c r="E2" s="554">
        <v>0</v>
      </c>
      <c r="F2" s="555">
        <v>0</v>
      </c>
      <c r="G2" s="589">
        <v>0</v>
      </c>
      <c r="H2" s="543" t="s">
        <v>652</v>
      </c>
      <c r="I2" s="543" t="s">
        <v>195</v>
      </c>
      <c r="J2" s="556" t="s">
        <v>518</v>
      </c>
    </row>
    <row r="3" spans="1:10" ht="24.75" thickBot="1" x14ac:dyDescent="0.3">
      <c r="A3" s="519"/>
      <c r="B3" s="520" t="s">
        <v>519</v>
      </c>
      <c r="C3" s="521" t="s">
        <v>143</v>
      </c>
      <c r="D3" s="557" t="s">
        <v>609</v>
      </c>
      <c r="E3" s="521">
        <v>100</v>
      </c>
      <c r="F3" s="557" t="s">
        <v>176</v>
      </c>
      <c r="G3" s="590" t="s">
        <v>176</v>
      </c>
      <c r="H3" s="558" t="s">
        <v>652</v>
      </c>
      <c r="I3" s="558" t="s">
        <v>195</v>
      </c>
      <c r="J3" s="559" t="s">
        <v>518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U435"/>
  <sheetViews>
    <sheetView showGridLines="0" zoomScale="110" zoomScaleNormal="110" workbookViewId="0">
      <pane ySplit="1" topLeftCell="A313" activePane="bottomLeft" state="frozen"/>
      <selection pane="bottomLeft" activeCell="B332" sqref="B332"/>
    </sheetView>
  </sheetViews>
  <sheetFormatPr defaultRowHeight="21.75" x14ac:dyDescent="0.25"/>
  <cols>
    <col min="1" max="1" width="20.7109375" style="52" customWidth="1"/>
    <col min="2" max="2" width="59.7109375" style="54" customWidth="1"/>
    <col min="3" max="3" width="10.28515625" style="225" customWidth="1"/>
    <col min="4" max="4" width="11.28515625" style="225" customWidth="1"/>
    <col min="5" max="5" width="15" style="225" customWidth="1"/>
    <col min="6" max="6" width="15" style="225" hidden="1" customWidth="1"/>
    <col min="7" max="7" width="17.5703125" style="225" customWidth="1"/>
    <col min="8" max="8" width="17.42578125" style="687" customWidth="1"/>
    <col min="9" max="9" width="15.140625" style="226" hidden="1" customWidth="1"/>
    <col min="10" max="10" width="19.7109375" style="228" customWidth="1"/>
    <col min="11" max="11" width="14.7109375" style="228" customWidth="1"/>
    <col min="12" max="12" width="15.7109375" style="225" hidden="1" customWidth="1"/>
    <col min="13" max="13" width="9.85546875" style="225" hidden="1" customWidth="1"/>
    <col min="14" max="14" width="11.42578125" style="225" hidden="1" customWidth="1"/>
    <col min="15" max="15" width="10.5703125" style="225" hidden="1" customWidth="1"/>
    <col min="16" max="16" width="14.42578125" style="46" hidden="1" customWidth="1"/>
    <col min="17" max="17" width="17.5703125" style="46" hidden="1" customWidth="1"/>
    <col min="18" max="18" width="15.140625" style="225" customWidth="1"/>
    <col min="19" max="19" width="15.7109375" style="54" customWidth="1"/>
    <col min="20" max="16384" width="9.140625" style="54"/>
  </cols>
  <sheetData>
    <row r="1" spans="1:18" ht="42.75" customHeight="1" thickBot="1" x14ac:dyDescent="0.3">
      <c r="A1" s="50" t="s">
        <v>0</v>
      </c>
      <c r="B1" s="53" t="s">
        <v>77</v>
      </c>
      <c r="C1" s="147" t="s">
        <v>112</v>
      </c>
      <c r="D1" s="147" t="s">
        <v>116</v>
      </c>
      <c r="E1" s="273" t="s">
        <v>114</v>
      </c>
      <c r="F1" s="277" t="s">
        <v>421</v>
      </c>
      <c r="G1" s="148" t="s">
        <v>285</v>
      </c>
      <c r="H1" s="670" t="s">
        <v>283</v>
      </c>
      <c r="I1" s="149" t="s">
        <v>284</v>
      </c>
      <c r="J1" s="147" t="s">
        <v>1</v>
      </c>
      <c r="K1" s="147" t="s">
        <v>198</v>
      </c>
      <c r="L1" s="147" t="s">
        <v>146</v>
      </c>
      <c r="M1" s="277" t="s">
        <v>384</v>
      </c>
      <c r="N1" s="273" t="s">
        <v>390</v>
      </c>
      <c r="O1" s="273" t="s">
        <v>391</v>
      </c>
      <c r="P1" s="280" t="s">
        <v>223</v>
      </c>
      <c r="Q1" s="109" t="s">
        <v>147</v>
      </c>
      <c r="R1" s="148" t="s">
        <v>148</v>
      </c>
    </row>
    <row r="2" spans="1:18" ht="22.5" hidden="1" thickBot="1" x14ac:dyDescent="0.3">
      <c r="A2" s="274" t="s">
        <v>384</v>
      </c>
      <c r="B2" s="275" t="s">
        <v>385</v>
      </c>
      <c r="C2" s="276"/>
      <c r="D2" s="276" t="s">
        <v>237</v>
      </c>
      <c r="E2" s="237"/>
      <c r="F2" s="237"/>
      <c r="G2" s="237"/>
      <c r="H2" s="237"/>
      <c r="I2" s="237"/>
      <c r="J2" s="106" t="s">
        <v>389</v>
      </c>
      <c r="K2" s="106" t="s">
        <v>186</v>
      </c>
      <c r="L2" s="169"/>
      <c r="M2" s="169" t="s">
        <v>78</v>
      </c>
      <c r="N2" s="169"/>
      <c r="O2" s="169"/>
      <c r="P2" s="114"/>
      <c r="Q2" s="114"/>
      <c r="R2" s="169"/>
    </row>
    <row r="3" spans="1:18" ht="44.25" hidden="1" thickBot="1" x14ac:dyDescent="0.3">
      <c r="A3" s="274" t="s">
        <v>384</v>
      </c>
      <c r="B3" s="275" t="s">
        <v>386</v>
      </c>
      <c r="C3" s="276"/>
      <c r="D3" s="276"/>
      <c r="E3" s="237"/>
      <c r="F3" s="237"/>
      <c r="G3" s="237"/>
      <c r="H3" s="237"/>
      <c r="I3" s="237"/>
      <c r="J3" s="106" t="s">
        <v>389</v>
      </c>
      <c r="K3" s="106" t="s">
        <v>186</v>
      </c>
      <c r="L3" s="169"/>
      <c r="M3" s="169" t="s">
        <v>78</v>
      </c>
      <c r="N3" s="169"/>
      <c r="O3" s="169"/>
      <c r="P3" s="114"/>
      <c r="Q3" s="114"/>
      <c r="R3" s="169"/>
    </row>
    <row r="4" spans="1:18" ht="22.5" hidden="1" thickBot="1" x14ac:dyDescent="0.3">
      <c r="A4" s="274" t="s">
        <v>384</v>
      </c>
      <c r="B4" s="275" t="s">
        <v>387</v>
      </c>
      <c r="C4" s="276"/>
      <c r="D4" s="276"/>
      <c r="E4" s="237"/>
      <c r="F4" s="237"/>
      <c r="G4" s="237"/>
      <c r="H4" s="237"/>
      <c r="I4" s="237"/>
      <c r="J4" s="106" t="s">
        <v>389</v>
      </c>
      <c r="K4" s="106" t="s">
        <v>186</v>
      </c>
      <c r="L4" s="169"/>
      <c r="M4" s="169" t="s">
        <v>78</v>
      </c>
      <c r="N4" s="169"/>
      <c r="O4" s="169"/>
      <c r="P4" s="114"/>
      <c r="Q4" s="114"/>
      <c r="R4" s="169"/>
    </row>
    <row r="5" spans="1:18" ht="22.5" hidden="1" thickBot="1" x14ac:dyDescent="0.3">
      <c r="A5" s="274" t="s">
        <v>384</v>
      </c>
      <c r="B5" s="275" t="s">
        <v>388</v>
      </c>
      <c r="C5" s="276"/>
      <c r="D5" s="276"/>
      <c r="E5" s="237"/>
      <c r="F5" s="237"/>
      <c r="G5" s="237"/>
      <c r="H5" s="237"/>
      <c r="I5" s="237"/>
      <c r="J5" s="106" t="s">
        <v>389</v>
      </c>
      <c r="K5" s="106" t="s">
        <v>185</v>
      </c>
      <c r="L5" s="169"/>
      <c r="M5" s="169" t="s">
        <v>78</v>
      </c>
      <c r="N5" s="169"/>
      <c r="O5" s="169"/>
      <c r="P5" s="114"/>
      <c r="Q5" s="114"/>
      <c r="R5" s="169"/>
    </row>
    <row r="6" spans="1:18" ht="22.5" hidden="1" thickBot="1" x14ac:dyDescent="0.3">
      <c r="A6" s="110" t="s">
        <v>88</v>
      </c>
      <c r="B6" s="56"/>
      <c r="C6" s="150"/>
      <c r="D6" s="150"/>
      <c r="E6" s="150"/>
      <c r="F6" s="150"/>
      <c r="G6" s="150"/>
      <c r="H6" s="150"/>
      <c r="I6" s="151"/>
      <c r="J6" s="151"/>
      <c r="K6" s="151"/>
      <c r="L6" s="150"/>
      <c r="M6" s="150"/>
      <c r="N6" s="150"/>
      <c r="O6" s="150"/>
      <c r="P6" s="57"/>
      <c r="Q6" s="57"/>
      <c r="R6" s="327"/>
    </row>
    <row r="7" spans="1:18" ht="22.5" hidden="1" thickBot="1" x14ac:dyDescent="0.3">
      <c r="A7" s="51" t="s">
        <v>89</v>
      </c>
      <c r="B7" s="34"/>
      <c r="C7" s="152"/>
      <c r="D7" s="152"/>
      <c r="E7" s="152"/>
      <c r="F7" s="152"/>
      <c r="G7" s="152"/>
      <c r="H7" s="152"/>
      <c r="I7" s="153"/>
      <c r="J7" s="153"/>
      <c r="K7" s="153"/>
      <c r="L7" s="152"/>
      <c r="M7" s="152"/>
      <c r="N7" s="152"/>
      <c r="O7" s="152"/>
      <c r="P7" s="38"/>
      <c r="Q7" s="38"/>
      <c r="R7" s="328"/>
    </row>
    <row r="8" spans="1:18" hidden="1" x14ac:dyDescent="0.25">
      <c r="A8" s="3" t="s">
        <v>2</v>
      </c>
      <c r="B8" s="116" t="s">
        <v>230</v>
      </c>
      <c r="C8" s="91" t="s">
        <v>113</v>
      </c>
      <c r="D8" s="91" t="s">
        <v>229</v>
      </c>
      <c r="E8" s="91">
        <v>100</v>
      </c>
      <c r="F8" s="91"/>
      <c r="G8" s="91"/>
      <c r="H8" s="91" t="s">
        <v>171</v>
      </c>
      <c r="I8" s="91"/>
      <c r="J8" s="92" t="s">
        <v>222</v>
      </c>
      <c r="K8" s="92" t="s">
        <v>185</v>
      </c>
      <c r="L8" s="154"/>
      <c r="M8" s="154"/>
      <c r="N8" s="154"/>
      <c r="O8" s="154"/>
      <c r="P8" s="58" t="s">
        <v>78</v>
      </c>
      <c r="Q8" s="58" t="s">
        <v>152</v>
      </c>
      <c r="R8" s="329"/>
    </row>
    <row r="9" spans="1:18" hidden="1" x14ac:dyDescent="0.25">
      <c r="A9" s="4"/>
      <c r="B9" s="1" t="s">
        <v>13</v>
      </c>
      <c r="C9" s="155" t="s">
        <v>113</v>
      </c>
      <c r="D9" s="155" t="s">
        <v>229</v>
      </c>
      <c r="E9" s="155"/>
      <c r="F9" s="155"/>
      <c r="G9" s="155"/>
      <c r="H9" s="155">
        <v>100</v>
      </c>
      <c r="I9" s="155"/>
      <c r="J9" s="101"/>
      <c r="K9" s="101" t="s">
        <v>185</v>
      </c>
      <c r="L9" s="156"/>
      <c r="M9" s="156"/>
      <c r="N9" s="156"/>
      <c r="O9" s="156"/>
      <c r="P9" s="31"/>
      <c r="Q9" s="31"/>
      <c r="R9" s="197"/>
    </row>
    <row r="10" spans="1:18" hidden="1" x14ac:dyDescent="0.25">
      <c r="A10" s="4"/>
      <c r="B10" s="108" t="s">
        <v>17</v>
      </c>
      <c r="C10" s="155" t="s">
        <v>115</v>
      </c>
      <c r="D10" s="155" t="s">
        <v>229</v>
      </c>
      <c r="E10" s="155"/>
      <c r="F10" s="155"/>
      <c r="G10" s="155"/>
      <c r="H10" s="155" t="s">
        <v>268</v>
      </c>
      <c r="I10" s="155"/>
      <c r="J10" s="101"/>
      <c r="K10" s="101" t="s">
        <v>185</v>
      </c>
      <c r="L10" s="156"/>
      <c r="M10" s="156"/>
      <c r="N10" s="156"/>
      <c r="O10" s="156"/>
      <c r="P10" s="31"/>
      <c r="Q10" s="31"/>
      <c r="R10" s="197"/>
    </row>
    <row r="11" spans="1:18" ht="22.5" hidden="1" thickBot="1" x14ac:dyDescent="0.3">
      <c r="A11" s="4"/>
      <c r="B11" s="99" t="s">
        <v>18</v>
      </c>
      <c r="C11" s="157" t="s">
        <v>113</v>
      </c>
      <c r="D11" s="157" t="s">
        <v>229</v>
      </c>
      <c r="E11" s="157"/>
      <c r="F11" s="157"/>
      <c r="G11" s="157"/>
      <c r="H11" s="157" t="s">
        <v>268</v>
      </c>
      <c r="I11" s="157"/>
      <c r="J11" s="101"/>
      <c r="K11" s="101" t="s">
        <v>185</v>
      </c>
      <c r="L11" s="156"/>
      <c r="M11" s="156"/>
      <c r="N11" s="156"/>
      <c r="O11" s="156"/>
      <c r="P11" s="31"/>
      <c r="Q11" s="31"/>
      <c r="R11" s="156"/>
    </row>
    <row r="12" spans="1:18" hidden="1" x14ac:dyDescent="0.25">
      <c r="A12" s="4"/>
      <c r="B12" s="115" t="s">
        <v>286</v>
      </c>
      <c r="C12" s="158" t="s">
        <v>117</v>
      </c>
      <c r="D12" s="158" t="s">
        <v>229</v>
      </c>
      <c r="E12" s="158"/>
      <c r="F12" s="158"/>
      <c r="G12" s="158"/>
      <c r="H12" s="159" t="s">
        <v>247</v>
      </c>
      <c r="I12" s="159"/>
      <c r="J12" s="95"/>
      <c r="K12" s="95" t="s">
        <v>185</v>
      </c>
      <c r="L12" s="160" t="s">
        <v>78</v>
      </c>
      <c r="M12" s="160"/>
      <c r="N12" s="160"/>
      <c r="O12" s="160"/>
      <c r="P12" s="26" t="s">
        <v>78</v>
      </c>
      <c r="Q12" s="26"/>
      <c r="R12" s="160"/>
    </row>
    <row r="13" spans="1:18" hidden="1" x14ac:dyDescent="0.25">
      <c r="A13" s="4"/>
      <c r="B13" s="120" t="s">
        <v>15</v>
      </c>
      <c r="C13" s="161" t="s">
        <v>117</v>
      </c>
      <c r="D13" s="161" t="s">
        <v>229</v>
      </c>
      <c r="E13" s="161"/>
      <c r="F13" s="161"/>
      <c r="G13" s="409" t="s">
        <v>245</v>
      </c>
      <c r="H13" s="161" t="s">
        <v>247</v>
      </c>
      <c r="I13" s="161"/>
      <c r="J13" s="95"/>
      <c r="K13" s="95" t="s">
        <v>185</v>
      </c>
      <c r="L13" s="160"/>
      <c r="M13" s="160"/>
      <c r="N13" s="160"/>
      <c r="O13" s="160"/>
      <c r="P13" s="26" t="s">
        <v>78</v>
      </c>
      <c r="Q13" s="26" t="s">
        <v>163</v>
      </c>
      <c r="R13" s="408" t="s">
        <v>163</v>
      </c>
    </row>
    <row r="14" spans="1:18" hidden="1" x14ac:dyDescent="0.25">
      <c r="A14" s="4"/>
      <c r="B14" s="124" t="s">
        <v>231</v>
      </c>
      <c r="C14" s="190" t="s">
        <v>113</v>
      </c>
      <c r="D14" s="161" t="s">
        <v>229</v>
      </c>
      <c r="E14" s="161"/>
      <c r="F14" s="161"/>
      <c r="G14" s="161"/>
      <c r="H14" s="163" t="s">
        <v>247</v>
      </c>
      <c r="I14" s="163"/>
      <c r="J14" s="95"/>
      <c r="K14" s="95"/>
      <c r="L14" s="160"/>
      <c r="M14" s="160"/>
      <c r="N14" s="160"/>
      <c r="O14" s="160"/>
      <c r="P14" s="26"/>
      <c r="Q14" s="26"/>
      <c r="R14" s="160"/>
    </row>
    <row r="15" spans="1:18" hidden="1" x14ac:dyDescent="0.25">
      <c r="A15" s="4"/>
      <c r="B15" s="123" t="s">
        <v>560</v>
      </c>
      <c r="C15" s="229" t="s">
        <v>119</v>
      </c>
      <c r="D15" s="161" t="s">
        <v>229</v>
      </c>
      <c r="E15" s="164"/>
      <c r="F15" s="164"/>
      <c r="G15" s="164">
        <v>28.6</v>
      </c>
      <c r="H15" s="165"/>
      <c r="I15" s="165"/>
      <c r="J15" s="95"/>
      <c r="K15" s="95" t="s">
        <v>185</v>
      </c>
      <c r="L15" s="160"/>
      <c r="M15" s="160"/>
      <c r="N15" s="160"/>
      <c r="O15" s="160"/>
      <c r="P15" s="26"/>
      <c r="Q15" s="26"/>
      <c r="R15" s="408" t="s">
        <v>163</v>
      </c>
    </row>
    <row r="16" spans="1:18" hidden="1" x14ac:dyDescent="0.25">
      <c r="A16" s="4"/>
      <c r="B16" s="123" t="s">
        <v>288</v>
      </c>
      <c r="C16" s="229"/>
      <c r="D16" s="164"/>
      <c r="E16" s="164"/>
      <c r="F16" s="164"/>
      <c r="G16" s="164"/>
      <c r="H16" s="165"/>
      <c r="I16" s="165"/>
      <c r="J16" s="95"/>
      <c r="K16" s="95"/>
      <c r="L16" s="160"/>
      <c r="M16" s="160"/>
      <c r="N16" s="160"/>
      <c r="O16" s="160"/>
      <c r="P16" s="26"/>
      <c r="Q16" s="26"/>
      <c r="R16" s="160"/>
    </row>
    <row r="17" spans="1:18" ht="43.5" hidden="1" x14ac:dyDescent="0.25">
      <c r="A17" s="4"/>
      <c r="B17" s="315" t="s">
        <v>420</v>
      </c>
      <c r="C17" s="229" t="s">
        <v>119</v>
      </c>
      <c r="D17" s="164" t="s">
        <v>229</v>
      </c>
      <c r="E17" s="164" t="s">
        <v>287</v>
      </c>
      <c r="F17" s="164" t="s">
        <v>419</v>
      </c>
      <c r="G17" s="164"/>
      <c r="H17" s="165"/>
      <c r="I17" s="165"/>
      <c r="J17" s="95"/>
      <c r="K17" s="95" t="s">
        <v>185</v>
      </c>
      <c r="L17" s="160"/>
      <c r="M17" s="160"/>
      <c r="N17" s="160"/>
      <c r="O17" s="160"/>
      <c r="P17" s="26"/>
      <c r="Q17" s="26" t="s">
        <v>163</v>
      </c>
      <c r="R17" s="160"/>
    </row>
    <row r="18" spans="1:18" hidden="1" x14ac:dyDescent="0.25">
      <c r="A18" s="3" t="s">
        <v>3</v>
      </c>
      <c r="B18" s="127" t="s">
        <v>230</v>
      </c>
      <c r="C18" s="91" t="s">
        <v>113</v>
      </c>
      <c r="D18" s="91" t="s">
        <v>229</v>
      </c>
      <c r="E18" s="91"/>
      <c r="F18" s="91"/>
      <c r="G18" s="91"/>
      <c r="H18" s="91" t="s">
        <v>172</v>
      </c>
      <c r="I18" s="91"/>
      <c r="J18" s="100" t="s">
        <v>221</v>
      </c>
      <c r="K18" s="100" t="s">
        <v>185</v>
      </c>
      <c r="L18" s="167"/>
      <c r="M18" s="167"/>
      <c r="N18" s="167"/>
      <c r="O18" s="167"/>
      <c r="P18" s="41" t="s">
        <v>78</v>
      </c>
      <c r="Q18" s="41" t="s">
        <v>152</v>
      </c>
      <c r="R18" s="330"/>
    </row>
    <row r="19" spans="1:18" ht="43.5" hidden="1" x14ac:dyDescent="0.25">
      <c r="A19" s="4"/>
      <c r="B19" s="8" t="s">
        <v>149</v>
      </c>
      <c r="C19" s="155" t="s">
        <v>113</v>
      </c>
      <c r="D19" s="155" t="s">
        <v>229</v>
      </c>
      <c r="E19" s="155"/>
      <c r="F19" s="155"/>
      <c r="G19" s="155"/>
      <c r="H19" s="155">
        <v>100</v>
      </c>
      <c r="I19" s="155"/>
      <c r="J19" s="101"/>
      <c r="K19" s="101" t="s">
        <v>185</v>
      </c>
      <c r="L19" s="156"/>
      <c r="M19" s="156"/>
      <c r="N19" s="156"/>
      <c r="O19" s="156"/>
      <c r="P19" s="31"/>
      <c r="Q19" s="31"/>
      <c r="R19" s="197"/>
    </row>
    <row r="20" spans="1:18" hidden="1" x14ac:dyDescent="0.25">
      <c r="A20" s="4"/>
      <c r="B20" s="8" t="s">
        <v>25</v>
      </c>
      <c r="C20" s="155" t="s">
        <v>113</v>
      </c>
      <c r="D20" s="155" t="s">
        <v>229</v>
      </c>
      <c r="E20" s="155"/>
      <c r="F20" s="155"/>
      <c r="G20" s="155"/>
      <c r="H20" s="155">
        <v>100</v>
      </c>
      <c r="I20" s="155"/>
      <c r="J20" s="101"/>
      <c r="K20" s="101" t="s">
        <v>185</v>
      </c>
      <c r="L20" s="156"/>
      <c r="M20" s="156"/>
      <c r="N20" s="156"/>
      <c r="O20" s="156"/>
      <c r="P20" s="31"/>
      <c r="Q20" s="31"/>
      <c r="R20" s="156"/>
    </row>
    <row r="21" spans="1:18" hidden="1" x14ac:dyDescent="0.25">
      <c r="A21" s="4"/>
      <c r="B21" s="90" t="s">
        <v>17</v>
      </c>
      <c r="C21" s="155" t="s">
        <v>115</v>
      </c>
      <c r="D21" s="155" t="s">
        <v>229</v>
      </c>
      <c r="E21" s="155"/>
      <c r="F21" s="155"/>
      <c r="G21" s="155"/>
      <c r="H21" s="155" t="s">
        <v>268</v>
      </c>
      <c r="I21" s="155"/>
      <c r="J21" s="101"/>
      <c r="K21" s="101" t="s">
        <v>185</v>
      </c>
      <c r="L21" s="156"/>
      <c r="M21" s="156"/>
      <c r="N21" s="156"/>
      <c r="O21" s="156"/>
      <c r="P21" s="31"/>
      <c r="Q21" s="31"/>
      <c r="R21" s="156"/>
    </row>
    <row r="22" spans="1:18" ht="22.5" hidden="1" thickBot="1" x14ac:dyDescent="0.3">
      <c r="A22" s="4"/>
      <c r="B22" s="93" t="s">
        <v>18</v>
      </c>
      <c r="C22" s="94" t="s">
        <v>113</v>
      </c>
      <c r="D22" s="94" t="s">
        <v>229</v>
      </c>
      <c r="E22" s="94"/>
      <c r="F22" s="94"/>
      <c r="G22" s="94"/>
      <c r="H22" s="94" t="s">
        <v>268</v>
      </c>
      <c r="I22" s="94"/>
      <c r="J22" s="101"/>
      <c r="K22" s="101" t="s">
        <v>185</v>
      </c>
      <c r="L22" s="156"/>
      <c r="M22" s="156"/>
      <c r="N22" s="156"/>
      <c r="O22" s="156"/>
      <c r="P22" s="31"/>
      <c r="Q22" s="31"/>
      <c r="R22" s="156"/>
    </row>
    <row r="23" spans="1:18" hidden="1" x14ac:dyDescent="0.25">
      <c r="A23" s="4"/>
      <c r="B23" s="121" t="s">
        <v>14</v>
      </c>
      <c r="C23" s="158" t="s">
        <v>117</v>
      </c>
      <c r="D23" s="158" t="s">
        <v>229</v>
      </c>
      <c r="E23" s="158"/>
      <c r="F23" s="158"/>
      <c r="G23" s="158"/>
      <c r="H23" s="158" t="s">
        <v>246</v>
      </c>
      <c r="I23" s="158"/>
      <c r="J23" s="101"/>
      <c r="K23" s="101" t="s">
        <v>185</v>
      </c>
      <c r="L23" s="156" t="s">
        <v>78</v>
      </c>
      <c r="M23" s="156"/>
      <c r="N23" s="156"/>
      <c r="O23" s="156"/>
      <c r="P23" s="31" t="s">
        <v>78</v>
      </c>
      <c r="Q23" s="31"/>
      <c r="R23" s="156"/>
    </row>
    <row r="24" spans="1:18" ht="22.5" hidden="1" thickBot="1" x14ac:dyDescent="0.3">
      <c r="A24" s="5"/>
      <c r="B24" s="122" t="s">
        <v>16</v>
      </c>
      <c r="C24" s="98" t="s">
        <v>117</v>
      </c>
      <c r="D24" s="98" t="s">
        <v>229</v>
      </c>
      <c r="E24" s="98"/>
      <c r="F24" s="98"/>
      <c r="G24" s="98"/>
      <c r="H24" s="98" t="s">
        <v>246</v>
      </c>
      <c r="I24" s="98"/>
      <c r="J24" s="106"/>
      <c r="K24" s="106" t="s">
        <v>185</v>
      </c>
      <c r="L24" s="169"/>
      <c r="M24" s="169"/>
      <c r="N24" s="169"/>
      <c r="O24" s="169"/>
      <c r="P24" s="42"/>
      <c r="Q24" s="42" t="s">
        <v>163</v>
      </c>
      <c r="R24" s="169"/>
    </row>
    <row r="25" spans="1:18" ht="22.5" hidden="1" thickBot="1" x14ac:dyDescent="0.3">
      <c r="A25" s="71" t="s">
        <v>393</v>
      </c>
      <c r="B25" s="63" t="s">
        <v>392</v>
      </c>
      <c r="C25" s="170" t="s">
        <v>117</v>
      </c>
      <c r="D25" s="170" t="s">
        <v>229</v>
      </c>
      <c r="E25" s="170"/>
      <c r="F25" s="170"/>
      <c r="G25" s="170"/>
      <c r="H25" s="170" t="s">
        <v>251</v>
      </c>
      <c r="I25" s="170"/>
      <c r="J25" s="171" t="s">
        <v>221</v>
      </c>
      <c r="K25" s="171" t="s">
        <v>185</v>
      </c>
      <c r="L25" s="171"/>
      <c r="M25" s="171"/>
      <c r="N25" s="200" t="s">
        <v>78</v>
      </c>
      <c r="O25" s="171"/>
      <c r="P25" s="60" t="s">
        <v>78</v>
      </c>
      <c r="Q25" s="65" t="s">
        <v>152</v>
      </c>
      <c r="R25" s="169"/>
    </row>
    <row r="26" spans="1:18" ht="22.5" hidden="1" thickBot="1" x14ac:dyDescent="0.3">
      <c r="A26" s="51" t="s">
        <v>90</v>
      </c>
      <c r="B26" s="34"/>
      <c r="C26" s="152"/>
      <c r="D26" s="152"/>
      <c r="E26" s="152"/>
      <c r="F26" s="152"/>
      <c r="G26" s="152"/>
      <c r="H26" s="152"/>
      <c r="I26" s="153"/>
      <c r="J26" s="153"/>
      <c r="K26" s="153"/>
      <c r="L26" s="152"/>
      <c r="M26" s="152"/>
      <c r="N26" s="152"/>
      <c r="O26" s="152"/>
      <c r="P26" s="38"/>
      <c r="Q26" s="38"/>
      <c r="R26" s="328"/>
    </row>
    <row r="27" spans="1:18" hidden="1" x14ac:dyDescent="0.25">
      <c r="A27" s="3" t="s">
        <v>2</v>
      </c>
      <c r="B27" s="133" t="s">
        <v>248</v>
      </c>
      <c r="C27" s="172" t="s">
        <v>113</v>
      </c>
      <c r="D27" s="172" t="s">
        <v>229</v>
      </c>
      <c r="E27" s="172"/>
      <c r="F27" s="172"/>
      <c r="G27" s="172">
        <v>86.34</v>
      </c>
      <c r="H27" s="340"/>
      <c r="I27" s="172"/>
      <c r="J27" s="95" t="s">
        <v>222</v>
      </c>
      <c r="K27" s="95" t="s">
        <v>185</v>
      </c>
      <c r="L27" s="160"/>
      <c r="M27" s="160"/>
      <c r="N27" s="160"/>
      <c r="O27" s="160"/>
      <c r="P27" s="26"/>
      <c r="Q27" s="26" t="s">
        <v>165</v>
      </c>
      <c r="R27" s="403" t="s">
        <v>600</v>
      </c>
    </row>
    <row r="28" spans="1:18" hidden="1" x14ac:dyDescent="0.25">
      <c r="A28" s="4"/>
      <c r="B28" s="128" t="s">
        <v>249</v>
      </c>
      <c r="C28" s="155" t="s">
        <v>113</v>
      </c>
      <c r="D28" s="155" t="s">
        <v>229</v>
      </c>
      <c r="E28" s="155"/>
      <c r="F28" s="155"/>
      <c r="G28" s="155">
        <v>13.66</v>
      </c>
      <c r="H28" s="341"/>
      <c r="I28" s="155"/>
      <c r="J28" s="101"/>
      <c r="K28" s="101" t="s">
        <v>185</v>
      </c>
      <c r="L28" s="156"/>
      <c r="M28" s="156"/>
      <c r="N28" s="156"/>
      <c r="O28" s="156"/>
      <c r="P28" s="31"/>
      <c r="Q28" s="31" t="s">
        <v>165</v>
      </c>
      <c r="R28" s="431" t="s">
        <v>600</v>
      </c>
    </row>
    <row r="29" spans="1:18" hidden="1" x14ac:dyDescent="0.25">
      <c r="A29" s="4"/>
      <c r="B29" s="128" t="s">
        <v>430</v>
      </c>
      <c r="C29" s="155"/>
      <c r="D29" s="155"/>
      <c r="E29" s="155"/>
      <c r="F29" s="155"/>
      <c r="G29" s="155" t="s">
        <v>431</v>
      </c>
      <c r="H29" s="341"/>
      <c r="I29" s="155"/>
      <c r="J29" s="95"/>
      <c r="K29" s="95" t="s">
        <v>185</v>
      </c>
      <c r="L29" s="160"/>
      <c r="M29" s="160"/>
      <c r="N29" s="160"/>
      <c r="O29" s="160"/>
      <c r="P29" s="26"/>
      <c r="Q29" s="26"/>
      <c r="R29" s="403" t="s">
        <v>600</v>
      </c>
    </row>
    <row r="30" spans="1:18" hidden="1" x14ac:dyDescent="0.25">
      <c r="A30" s="4"/>
      <c r="B30" s="128" t="s">
        <v>289</v>
      </c>
      <c r="C30" s="155"/>
      <c r="D30" s="155" t="s">
        <v>229</v>
      </c>
      <c r="E30" s="155"/>
      <c r="F30" s="155"/>
      <c r="G30" s="155"/>
      <c r="H30" s="155"/>
      <c r="I30" s="108"/>
      <c r="J30" s="95"/>
      <c r="K30" s="95" t="s">
        <v>185</v>
      </c>
      <c r="L30" s="160"/>
      <c r="M30" s="160"/>
      <c r="N30" s="160"/>
      <c r="O30" s="160"/>
      <c r="P30" s="26" t="s">
        <v>78</v>
      </c>
      <c r="Q30" s="26"/>
      <c r="R30" s="160"/>
    </row>
    <row r="31" spans="1:18" hidden="1" x14ac:dyDescent="0.25">
      <c r="A31" s="4"/>
      <c r="B31" s="129" t="s">
        <v>276</v>
      </c>
      <c r="C31" s="155" t="s">
        <v>119</v>
      </c>
      <c r="D31" s="174"/>
      <c r="E31" s="174"/>
      <c r="F31" s="174"/>
      <c r="G31" s="174" t="s">
        <v>278</v>
      </c>
      <c r="H31" s="174"/>
      <c r="I31" s="174"/>
      <c r="J31" s="95"/>
      <c r="K31" s="95" t="s">
        <v>185</v>
      </c>
      <c r="L31" s="160"/>
      <c r="M31" s="160"/>
      <c r="N31" s="160"/>
      <c r="O31" s="160"/>
      <c r="P31" s="26"/>
      <c r="Q31" s="26"/>
      <c r="R31" s="379" t="s">
        <v>513</v>
      </c>
    </row>
    <row r="32" spans="1:18" ht="21.75" hidden="1" customHeight="1" x14ac:dyDescent="0.25">
      <c r="A32" s="4"/>
      <c r="B32" s="129" t="s">
        <v>277</v>
      </c>
      <c r="C32" s="155" t="s">
        <v>119</v>
      </c>
      <c r="D32" s="174"/>
      <c r="E32" s="174"/>
      <c r="F32" s="174"/>
      <c r="G32" s="174" t="s">
        <v>279</v>
      </c>
      <c r="H32" s="174"/>
      <c r="I32" s="174"/>
      <c r="J32" s="95"/>
      <c r="K32" s="95" t="s">
        <v>185</v>
      </c>
      <c r="L32" s="160"/>
      <c r="M32" s="160"/>
      <c r="N32" s="160"/>
      <c r="O32" s="160"/>
      <c r="P32" s="26"/>
      <c r="Q32" s="26"/>
      <c r="R32" s="379" t="s">
        <v>513</v>
      </c>
    </row>
    <row r="33" spans="1:18" hidden="1" x14ac:dyDescent="0.25">
      <c r="A33" s="4"/>
      <c r="B33" s="128" t="s">
        <v>290</v>
      </c>
      <c r="C33" s="155"/>
      <c r="D33" s="155" t="s">
        <v>229</v>
      </c>
      <c r="E33" s="155"/>
      <c r="F33" s="155"/>
      <c r="G33" s="155"/>
      <c r="H33" s="155"/>
      <c r="I33" s="108"/>
      <c r="J33" s="95"/>
      <c r="K33" s="95" t="s">
        <v>185</v>
      </c>
      <c r="L33" s="160"/>
      <c r="M33" s="160"/>
      <c r="N33" s="160"/>
      <c r="O33" s="160"/>
      <c r="P33" s="26" t="s">
        <v>78</v>
      </c>
      <c r="Q33" s="26"/>
      <c r="R33" s="160"/>
    </row>
    <row r="34" spans="1:18" hidden="1" x14ac:dyDescent="0.25">
      <c r="A34" s="4"/>
      <c r="B34" s="129" t="s">
        <v>276</v>
      </c>
      <c r="C34" s="155" t="s">
        <v>119</v>
      </c>
      <c r="D34" s="174"/>
      <c r="E34" s="174"/>
      <c r="F34" s="174"/>
      <c r="G34" s="174" t="s">
        <v>278</v>
      </c>
      <c r="H34" s="174"/>
      <c r="I34" s="174"/>
      <c r="J34" s="95"/>
      <c r="K34" s="95" t="s">
        <v>185</v>
      </c>
      <c r="L34" s="160"/>
      <c r="M34" s="160"/>
      <c r="N34" s="160"/>
      <c r="O34" s="160"/>
      <c r="P34" s="26"/>
      <c r="Q34" s="26"/>
      <c r="R34" s="379" t="s">
        <v>513</v>
      </c>
    </row>
    <row r="35" spans="1:18" ht="21.75" hidden="1" customHeight="1" x14ac:dyDescent="0.25">
      <c r="A35" s="4"/>
      <c r="B35" s="129" t="s">
        <v>277</v>
      </c>
      <c r="C35" s="155" t="s">
        <v>119</v>
      </c>
      <c r="D35" s="174"/>
      <c r="E35" s="174"/>
      <c r="F35" s="174"/>
      <c r="G35" s="174" t="s">
        <v>279</v>
      </c>
      <c r="H35" s="174"/>
      <c r="I35" s="174"/>
      <c r="J35" s="95"/>
      <c r="K35" s="95" t="s">
        <v>185</v>
      </c>
      <c r="L35" s="160"/>
      <c r="M35" s="160"/>
      <c r="N35" s="160"/>
      <c r="O35" s="160"/>
      <c r="P35" s="26"/>
      <c r="Q35" s="26"/>
      <c r="R35" s="379" t="s">
        <v>513</v>
      </c>
    </row>
    <row r="36" spans="1:18" ht="22.5" hidden="1" thickBot="1" x14ac:dyDescent="0.3">
      <c r="A36" s="4"/>
      <c r="B36" s="130" t="s">
        <v>19</v>
      </c>
      <c r="C36" s="94" t="s">
        <v>120</v>
      </c>
      <c r="D36" s="94" t="s">
        <v>229</v>
      </c>
      <c r="E36" s="94"/>
      <c r="F36" s="94"/>
      <c r="G36" s="94">
        <v>4</v>
      </c>
      <c r="H36" s="94"/>
      <c r="I36" s="94"/>
      <c r="J36" s="95"/>
      <c r="K36" s="95" t="s">
        <v>185</v>
      </c>
      <c r="L36" s="160"/>
      <c r="M36" s="160"/>
      <c r="N36" s="160"/>
      <c r="O36" s="160"/>
      <c r="P36" s="26"/>
      <c r="Q36" s="26"/>
      <c r="R36" s="160"/>
    </row>
    <row r="37" spans="1:18" hidden="1" x14ac:dyDescent="0.25">
      <c r="A37" s="4"/>
      <c r="B37" s="117" t="s">
        <v>252</v>
      </c>
      <c r="C37" s="177" t="s">
        <v>113</v>
      </c>
      <c r="D37" s="177" t="s">
        <v>229</v>
      </c>
      <c r="E37" s="177">
        <v>100</v>
      </c>
      <c r="F37" s="177"/>
      <c r="G37" s="177">
        <v>104.7</v>
      </c>
      <c r="H37" s="177"/>
      <c r="I37" s="177"/>
      <c r="J37" s="95"/>
      <c r="K37" s="95" t="s">
        <v>185</v>
      </c>
      <c r="L37" s="160"/>
      <c r="M37" s="160"/>
      <c r="N37" s="160"/>
      <c r="O37" s="160"/>
      <c r="P37" s="26"/>
      <c r="Q37" s="26" t="s">
        <v>152</v>
      </c>
      <c r="R37" s="379" t="s">
        <v>513</v>
      </c>
    </row>
    <row r="38" spans="1:18" hidden="1" x14ac:dyDescent="0.25">
      <c r="A38" s="4"/>
      <c r="B38" s="396" t="s">
        <v>34</v>
      </c>
      <c r="C38" s="278"/>
      <c r="D38" s="278"/>
      <c r="E38" s="278"/>
      <c r="F38" s="278"/>
      <c r="G38" s="278"/>
      <c r="H38" s="278"/>
      <c r="I38" s="278"/>
      <c r="J38" s="95"/>
      <c r="K38" s="95" t="s">
        <v>185</v>
      </c>
      <c r="L38" s="160"/>
      <c r="M38" s="160"/>
      <c r="N38" s="160"/>
      <c r="O38" s="160"/>
      <c r="P38" s="26" t="s">
        <v>78</v>
      </c>
      <c r="Q38" s="26" t="s">
        <v>150</v>
      </c>
      <c r="R38" s="160"/>
    </row>
    <row r="39" spans="1:18" hidden="1" x14ac:dyDescent="0.25">
      <c r="A39" s="4"/>
      <c r="B39" s="316" t="s">
        <v>433</v>
      </c>
      <c r="C39" s="161"/>
      <c r="D39" s="161"/>
      <c r="E39" s="161">
        <v>100</v>
      </c>
      <c r="F39" s="161"/>
      <c r="G39" s="161">
        <v>88.3</v>
      </c>
      <c r="H39" s="161"/>
      <c r="I39" s="161"/>
      <c r="J39" s="95"/>
      <c r="K39" s="95" t="s">
        <v>185</v>
      </c>
      <c r="L39" s="160"/>
      <c r="M39" s="160"/>
      <c r="N39" s="160"/>
      <c r="O39" s="160"/>
      <c r="P39" s="26" t="s">
        <v>78</v>
      </c>
      <c r="Q39" s="26" t="s">
        <v>150</v>
      </c>
      <c r="R39" s="336" t="s">
        <v>150</v>
      </c>
    </row>
    <row r="40" spans="1:18" ht="22.5" hidden="1" thickBot="1" x14ac:dyDescent="0.3">
      <c r="A40" s="5"/>
      <c r="B40" s="125" t="s">
        <v>434</v>
      </c>
      <c r="C40" s="105" t="s">
        <v>113</v>
      </c>
      <c r="D40" s="105" t="s">
        <v>229</v>
      </c>
      <c r="E40" s="105">
        <v>100</v>
      </c>
      <c r="F40" s="105"/>
      <c r="G40" s="105">
        <v>90.5</v>
      </c>
      <c r="H40" s="105"/>
      <c r="I40" s="105"/>
      <c r="J40" s="99"/>
      <c r="K40" s="99" t="s">
        <v>185</v>
      </c>
      <c r="L40" s="157"/>
      <c r="M40" s="157"/>
      <c r="N40" s="157"/>
      <c r="O40" s="157"/>
      <c r="P40" s="27" t="s">
        <v>78</v>
      </c>
      <c r="Q40" s="27" t="s">
        <v>150</v>
      </c>
      <c r="R40" s="337" t="s">
        <v>150</v>
      </c>
    </row>
    <row r="41" spans="1:18" hidden="1" x14ac:dyDescent="0.25">
      <c r="A41" s="3" t="s">
        <v>3</v>
      </c>
      <c r="B41" s="127" t="s">
        <v>291</v>
      </c>
      <c r="C41" s="91" t="s">
        <v>118</v>
      </c>
      <c r="D41" s="91" t="s">
        <v>229</v>
      </c>
      <c r="E41" s="91"/>
      <c r="F41" s="91"/>
      <c r="G41" s="91"/>
      <c r="H41" s="91"/>
      <c r="I41" s="91"/>
      <c r="J41" s="100" t="s">
        <v>221</v>
      </c>
      <c r="K41" s="100" t="s">
        <v>185</v>
      </c>
      <c r="L41" s="167"/>
      <c r="M41" s="167"/>
      <c r="N41" s="167"/>
      <c r="O41" s="167"/>
      <c r="P41" s="41"/>
      <c r="Q41" s="41"/>
      <c r="R41" s="330"/>
    </row>
    <row r="42" spans="1:18" hidden="1" x14ac:dyDescent="0.25">
      <c r="A42" s="4"/>
      <c r="B42" s="137" t="s">
        <v>498</v>
      </c>
      <c r="C42" s="172"/>
      <c r="D42" s="172"/>
      <c r="E42" s="172"/>
      <c r="F42" s="172"/>
      <c r="G42" s="399" t="s">
        <v>499</v>
      </c>
      <c r="H42" s="172"/>
      <c r="I42" s="172"/>
      <c r="J42" s="173"/>
      <c r="K42" s="173" t="s">
        <v>185</v>
      </c>
      <c r="L42" s="172"/>
      <c r="M42" s="172"/>
      <c r="N42" s="172"/>
      <c r="O42" s="172"/>
      <c r="P42" s="387"/>
      <c r="Q42" s="387"/>
      <c r="R42" s="381" t="s">
        <v>513</v>
      </c>
    </row>
    <row r="43" spans="1:18" ht="65.25" hidden="1" x14ac:dyDescent="0.25">
      <c r="A43" s="4"/>
      <c r="B43" s="138" t="s">
        <v>601</v>
      </c>
      <c r="C43" s="155"/>
      <c r="D43" s="155"/>
      <c r="E43" s="155"/>
      <c r="F43" s="155"/>
      <c r="G43" s="223" t="s">
        <v>602</v>
      </c>
      <c r="H43" s="155"/>
      <c r="I43" s="156"/>
      <c r="J43" s="101"/>
      <c r="K43" s="101" t="s">
        <v>185</v>
      </c>
      <c r="L43" s="156"/>
      <c r="M43" s="156"/>
      <c r="N43" s="156"/>
      <c r="O43" s="156"/>
      <c r="P43" s="312"/>
      <c r="Q43" s="312"/>
      <c r="R43" s="428" t="s">
        <v>600</v>
      </c>
    </row>
    <row r="44" spans="1:18" hidden="1" x14ac:dyDescent="0.25">
      <c r="A44" s="4"/>
      <c r="B44" s="143" t="s">
        <v>178</v>
      </c>
      <c r="C44" s="156"/>
      <c r="D44" s="156"/>
      <c r="E44" s="156"/>
      <c r="F44" s="156"/>
      <c r="G44" s="382" t="s">
        <v>527</v>
      </c>
      <c r="H44" s="156"/>
      <c r="I44" s="156"/>
      <c r="J44" s="101"/>
      <c r="K44" s="101" t="s">
        <v>185</v>
      </c>
      <c r="L44" s="156"/>
      <c r="M44" s="156"/>
      <c r="N44" s="156"/>
      <c r="O44" s="156"/>
      <c r="P44" s="312"/>
      <c r="Q44" s="312"/>
      <c r="R44" s="400" t="s">
        <v>160</v>
      </c>
    </row>
    <row r="45" spans="1:18" ht="22.5" hidden="1" thickBot="1" x14ac:dyDescent="0.3">
      <c r="A45" s="4"/>
      <c r="B45" s="131" t="s">
        <v>31</v>
      </c>
      <c r="C45" s="94" t="s">
        <v>120</v>
      </c>
      <c r="D45" s="94" t="s">
        <v>229</v>
      </c>
      <c r="E45" s="94"/>
      <c r="F45" s="94"/>
      <c r="G45" s="94">
        <v>4</v>
      </c>
      <c r="H45" s="94"/>
      <c r="I45" s="94"/>
      <c r="J45" s="101"/>
      <c r="K45" s="101" t="s">
        <v>185</v>
      </c>
      <c r="L45" s="156"/>
      <c r="M45" s="156"/>
      <c r="N45" s="156"/>
      <c r="O45" s="156"/>
      <c r="P45" s="113"/>
      <c r="Q45" s="113"/>
      <c r="R45" s="197"/>
    </row>
    <row r="46" spans="1:18" ht="22.5" hidden="1" thickBot="1" x14ac:dyDescent="0.3">
      <c r="A46" s="5"/>
      <c r="B46" s="132" t="s">
        <v>253</v>
      </c>
      <c r="C46" s="179" t="s">
        <v>113</v>
      </c>
      <c r="D46" s="179" t="s">
        <v>229</v>
      </c>
      <c r="E46" s="179" t="s">
        <v>497</v>
      </c>
      <c r="F46" s="179"/>
      <c r="G46" s="179" t="s">
        <v>496</v>
      </c>
      <c r="H46" s="179"/>
      <c r="I46" s="179"/>
      <c r="J46" s="106"/>
      <c r="K46" s="106" t="s">
        <v>185</v>
      </c>
      <c r="L46" s="169"/>
      <c r="M46" s="169"/>
      <c r="N46" s="169"/>
      <c r="O46" s="169"/>
      <c r="P46" s="42" t="s">
        <v>78</v>
      </c>
      <c r="Q46" s="42" t="s">
        <v>152</v>
      </c>
      <c r="R46" s="380" t="s">
        <v>513</v>
      </c>
    </row>
    <row r="47" spans="1:18" ht="22.5" hidden="1" thickBot="1" x14ac:dyDescent="0.3">
      <c r="A47" s="51" t="s">
        <v>91</v>
      </c>
      <c r="B47" s="34"/>
      <c r="C47" s="152"/>
      <c r="D47" s="152"/>
      <c r="E47" s="152"/>
      <c r="F47" s="152"/>
      <c r="G47" s="152"/>
      <c r="H47" s="152"/>
      <c r="I47" s="153"/>
      <c r="J47" s="153"/>
      <c r="K47" s="153"/>
      <c r="L47" s="152"/>
      <c r="M47" s="152"/>
      <c r="N47" s="152"/>
      <c r="O47" s="152"/>
      <c r="P47" s="38"/>
      <c r="Q47" s="38"/>
      <c r="R47" s="328"/>
    </row>
    <row r="48" spans="1:18" hidden="1" x14ac:dyDescent="0.25">
      <c r="A48" s="4" t="s">
        <v>2</v>
      </c>
      <c r="B48" s="134" t="s">
        <v>20</v>
      </c>
      <c r="C48" s="181" t="s">
        <v>113</v>
      </c>
      <c r="D48" s="181" t="s">
        <v>229</v>
      </c>
      <c r="E48" s="181"/>
      <c r="F48" s="181"/>
      <c r="G48" s="181"/>
      <c r="H48" s="181"/>
      <c r="I48" s="182"/>
      <c r="J48" s="101" t="s">
        <v>222</v>
      </c>
      <c r="K48" s="101" t="s">
        <v>185</v>
      </c>
      <c r="L48" s="156"/>
      <c r="M48" s="156"/>
      <c r="N48" s="156"/>
      <c r="O48" s="156"/>
      <c r="P48" s="31"/>
      <c r="Q48" s="31"/>
      <c r="R48" s="156"/>
    </row>
    <row r="49" spans="1:21" hidden="1" x14ac:dyDescent="0.25">
      <c r="A49" s="4"/>
      <c r="B49" s="135" t="s">
        <v>21</v>
      </c>
      <c r="C49" s="183" t="s">
        <v>113</v>
      </c>
      <c r="D49" s="183" t="s">
        <v>229</v>
      </c>
      <c r="E49" s="183"/>
      <c r="F49" s="183"/>
      <c r="G49" s="183" t="s">
        <v>261</v>
      </c>
      <c r="H49" s="183"/>
      <c r="I49" s="183"/>
      <c r="J49" s="101"/>
      <c r="K49" s="101" t="s">
        <v>185</v>
      </c>
      <c r="L49" s="156"/>
      <c r="M49" s="156"/>
      <c r="N49" s="156"/>
      <c r="O49" s="156"/>
      <c r="P49" s="31"/>
      <c r="Q49" s="31"/>
      <c r="R49" s="156"/>
    </row>
    <row r="50" spans="1:21" ht="43.5" hidden="1" x14ac:dyDescent="0.25">
      <c r="A50" s="4"/>
      <c r="B50" s="2" t="s">
        <v>250</v>
      </c>
      <c r="C50" s="183" t="s">
        <v>113</v>
      </c>
      <c r="D50" s="183" t="s">
        <v>229</v>
      </c>
      <c r="E50" s="183"/>
      <c r="F50" s="183"/>
      <c r="G50" s="183" t="s">
        <v>262</v>
      </c>
      <c r="H50" s="183"/>
      <c r="I50" s="183"/>
      <c r="J50" s="101"/>
      <c r="K50" s="101" t="s">
        <v>185</v>
      </c>
      <c r="L50" s="156"/>
      <c r="M50" s="156"/>
      <c r="N50" s="156"/>
      <c r="O50" s="156"/>
      <c r="P50" s="31"/>
      <c r="Q50" s="31" t="s">
        <v>152</v>
      </c>
      <c r="R50" s="383" t="s">
        <v>513</v>
      </c>
      <c r="U50" s="226"/>
    </row>
    <row r="51" spans="1:21" hidden="1" x14ac:dyDescent="0.25">
      <c r="A51" s="4"/>
      <c r="B51" s="135" t="s">
        <v>22</v>
      </c>
      <c r="C51" s="183" t="s">
        <v>113</v>
      </c>
      <c r="D51" s="183" t="s">
        <v>229</v>
      </c>
      <c r="E51" s="183"/>
      <c r="F51" s="183"/>
      <c r="G51" s="183"/>
      <c r="H51" s="183"/>
      <c r="I51" s="184"/>
      <c r="J51" s="101"/>
      <c r="K51" s="101" t="s">
        <v>185</v>
      </c>
      <c r="L51" s="156"/>
      <c r="M51" s="156"/>
      <c r="N51" s="156"/>
      <c r="O51" s="156"/>
      <c r="P51" s="31"/>
      <c r="Q51" s="31"/>
      <c r="R51" s="156"/>
    </row>
    <row r="52" spans="1:21" hidden="1" x14ac:dyDescent="0.25">
      <c r="A52" s="4"/>
      <c r="B52" s="136" t="s">
        <v>23</v>
      </c>
      <c r="C52" s="183" t="s">
        <v>119</v>
      </c>
      <c r="D52" s="183" t="s">
        <v>229</v>
      </c>
      <c r="E52" s="183" t="s">
        <v>500</v>
      </c>
      <c r="F52" s="183"/>
      <c r="G52" s="183">
        <v>4.57</v>
      </c>
      <c r="H52" s="183"/>
      <c r="I52" s="183"/>
      <c r="J52" s="101"/>
      <c r="K52" s="101" t="s">
        <v>185</v>
      </c>
      <c r="L52" s="156"/>
      <c r="M52" s="156"/>
      <c r="N52" s="156"/>
      <c r="O52" s="156"/>
      <c r="P52" s="31"/>
      <c r="Q52" s="31" t="s">
        <v>160</v>
      </c>
      <c r="R52" s="383" t="s">
        <v>513</v>
      </c>
    </row>
    <row r="53" spans="1:21" hidden="1" x14ac:dyDescent="0.25">
      <c r="A53" s="4"/>
      <c r="B53" s="135" t="s">
        <v>24</v>
      </c>
      <c r="C53" s="183" t="s">
        <v>119</v>
      </c>
      <c r="D53" s="183" t="s">
        <v>229</v>
      </c>
      <c r="E53" s="183"/>
      <c r="F53" s="183"/>
      <c r="G53" s="183"/>
      <c r="H53" s="183">
        <v>4.25</v>
      </c>
      <c r="I53" s="183"/>
      <c r="J53" s="101"/>
      <c r="K53" s="101" t="s">
        <v>185</v>
      </c>
      <c r="L53" s="156"/>
      <c r="M53" s="156"/>
      <c r="N53" s="156"/>
      <c r="O53" s="156"/>
      <c r="P53" s="31"/>
      <c r="Q53" s="31"/>
      <c r="R53" s="156"/>
    </row>
    <row r="54" spans="1:21" ht="22.5" hidden="1" thickBot="1" x14ac:dyDescent="0.3">
      <c r="A54" s="4"/>
      <c r="B54" s="285" t="s">
        <v>122</v>
      </c>
      <c r="C54" s="286" t="s">
        <v>113</v>
      </c>
      <c r="D54" s="286" t="s">
        <v>229</v>
      </c>
      <c r="E54" s="186"/>
      <c r="F54" s="186"/>
      <c r="G54" s="186"/>
      <c r="H54" s="186" t="s">
        <v>267</v>
      </c>
      <c r="I54" s="186"/>
      <c r="J54" s="101"/>
      <c r="K54" s="101" t="s">
        <v>185</v>
      </c>
      <c r="L54" s="156"/>
      <c r="M54" s="156"/>
      <c r="N54" s="156"/>
      <c r="O54" s="156"/>
      <c r="P54" s="31"/>
      <c r="Q54" s="31"/>
      <c r="R54" s="156"/>
    </row>
    <row r="55" spans="1:21" ht="44.25" hidden="1" thickBot="1" x14ac:dyDescent="0.3">
      <c r="A55" s="287">
        <v>2.2000000000000002</v>
      </c>
      <c r="B55" s="288" t="s">
        <v>405</v>
      </c>
      <c r="C55" s="289" t="s">
        <v>113</v>
      </c>
      <c r="D55" s="289"/>
      <c r="E55" s="186"/>
      <c r="F55" s="186"/>
      <c r="G55" s="186"/>
      <c r="H55" s="186"/>
      <c r="I55" s="186"/>
      <c r="J55" s="101" t="s">
        <v>214</v>
      </c>
      <c r="K55" s="101" t="s">
        <v>199</v>
      </c>
      <c r="L55" s="156"/>
      <c r="M55" s="156"/>
      <c r="N55" s="156" t="s">
        <v>78</v>
      </c>
      <c r="O55" s="156" t="s">
        <v>78</v>
      </c>
      <c r="P55" s="113"/>
      <c r="Q55" s="113"/>
      <c r="R55" s="156"/>
    </row>
    <row r="56" spans="1:21" ht="44.25" hidden="1" thickBot="1" x14ac:dyDescent="0.3">
      <c r="A56" s="245" t="s">
        <v>150</v>
      </c>
      <c r="B56" s="321" t="s">
        <v>526</v>
      </c>
      <c r="C56" s="320"/>
      <c r="D56" s="320"/>
      <c r="E56" s="186">
        <v>70</v>
      </c>
      <c r="F56" s="186"/>
      <c r="G56" s="186">
        <v>64.8</v>
      </c>
      <c r="H56" s="186"/>
      <c r="I56" s="186"/>
      <c r="J56" s="101" t="s">
        <v>222</v>
      </c>
      <c r="K56" s="101" t="s">
        <v>185</v>
      </c>
      <c r="L56" s="156"/>
      <c r="M56" s="156"/>
      <c r="N56" s="156"/>
      <c r="O56" s="156"/>
      <c r="P56" s="310"/>
      <c r="Q56" s="310"/>
      <c r="R56" s="335" t="s">
        <v>150</v>
      </c>
    </row>
    <row r="57" spans="1:21" ht="22.5" hidden="1" thickBot="1" x14ac:dyDescent="0.3">
      <c r="A57" s="70">
        <v>6.1</v>
      </c>
      <c r="B57" s="64" t="s">
        <v>224</v>
      </c>
      <c r="C57" s="187" t="s">
        <v>113</v>
      </c>
      <c r="D57" s="187" t="s">
        <v>229</v>
      </c>
      <c r="E57" s="187"/>
      <c r="F57" s="187"/>
      <c r="G57" s="187"/>
      <c r="H57" s="187" t="s">
        <v>257</v>
      </c>
      <c r="I57" s="187"/>
      <c r="J57" s="101"/>
      <c r="K57" s="101" t="s">
        <v>185</v>
      </c>
      <c r="L57" s="156"/>
      <c r="M57" s="156"/>
      <c r="N57" s="156"/>
      <c r="O57" s="156"/>
      <c r="P57" s="44" t="s">
        <v>78</v>
      </c>
      <c r="Q57" s="62"/>
      <c r="R57" s="156"/>
    </row>
    <row r="58" spans="1:21" hidden="1" x14ac:dyDescent="0.25">
      <c r="A58" s="4"/>
      <c r="B58" s="117" t="s">
        <v>418</v>
      </c>
      <c r="C58" s="177" t="s">
        <v>119</v>
      </c>
      <c r="D58" s="177" t="s">
        <v>229</v>
      </c>
      <c r="E58" s="177"/>
      <c r="F58" s="177"/>
      <c r="G58" s="177"/>
      <c r="H58" s="177"/>
      <c r="I58" s="178"/>
      <c r="J58" s="101"/>
      <c r="K58" s="101" t="s">
        <v>185</v>
      </c>
      <c r="L58" s="156"/>
      <c r="M58" s="156"/>
      <c r="N58" s="156"/>
      <c r="O58" s="156"/>
      <c r="P58" s="31"/>
      <c r="Q58" s="31"/>
      <c r="R58" s="156"/>
    </row>
    <row r="59" spans="1:21" s="142" customFormat="1" ht="43.5" hidden="1" x14ac:dyDescent="0.25">
      <c r="A59" s="143"/>
      <c r="B59" s="144" t="s">
        <v>280</v>
      </c>
      <c r="C59" s="161" t="s">
        <v>113</v>
      </c>
      <c r="D59" s="161" t="s">
        <v>229</v>
      </c>
      <c r="E59" s="161"/>
      <c r="F59" s="161"/>
      <c r="G59" s="161" t="s">
        <v>429</v>
      </c>
      <c r="H59" s="161"/>
      <c r="I59" s="161"/>
      <c r="J59" s="101"/>
      <c r="K59" s="101" t="s">
        <v>185</v>
      </c>
      <c r="L59" s="156" t="s">
        <v>78</v>
      </c>
      <c r="M59" s="156"/>
      <c r="N59" s="156"/>
      <c r="O59" s="156"/>
      <c r="P59" s="145" t="s">
        <v>78</v>
      </c>
      <c r="Q59" s="146"/>
      <c r="R59" s="335" t="s">
        <v>150</v>
      </c>
    </row>
    <row r="60" spans="1:21" s="142" customFormat="1" hidden="1" x14ac:dyDescent="0.25">
      <c r="A60" s="305">
        <v>2.2000000000000002</v>
      </c>
      <c r="B60" s="120" t="s">
        <v>254</v>
      </c>
      <c r="C60" s="161" t="s">
        <v>113</v>
      </c>
      <c r="D60" s="161" t="s">
        <v>229</v>
      </c>
      <c r="E60" s="161"/>
      <c r="F60" s="161"/>
      <c r="G60" s="161" t="s">
        <v>256</v>
      </c>
      <c r="H60" s="161"/>
      <c r="I60" s="161"/>
      <c r="J60" s="101"/>
      <c r="K60" s="101" t="s">
        <v>185</v>
      </c>
      <c r="L60" s="156" t="s">
        <v>78</v>
      </c>
      <c r="M60" s="156"/>
      <c r="N60" s="156" t="s">
        <v>78</v>
      </c>
      <c r="O60" s="156" t="s">
        <v>78</v>
      </c>
      <c r="P60" s="145" t="s">
        <v>78</v>
      </c>
      <c r="Q60" s="145" t="s">
        <v>150</v>
      </c>
      <c r="R60" s="335" t="s">
        <v>150</v>
      </c>
    </row>
    <row r="61" spans="1:21" ht="22.5" hidden="1" thickBot="1" x14ac:dyDescent="0.3">
      <c r="A61" s="4"/>
      <c r="B61" s="120" t="s">
        <v>417</v>
      </c>
      <c r="C61" s="161" t="s">
        <v>119</v>
      </c>
      <c r="D61" s="161" t="s">
        <v>229</v>
      </c>
      <c r="E61" s="161"/>
      <c r="F61" s="161"/>
      <c r="G61" s="161"/>
      <c r="H61" s="161"/>
      <c r="I61" s="166"/>
      <c r="J61" s="106"/>
      <c r="K61" s="106" t="s">
        <v>185</v>
      </c>
      <c r="L61" s="169"/>
      <c r="M61" s="169"/>
      <c r="N61" s="169"/>
      <c r="O61" s="169"/>
      <c r="P61" s="42"/>
      <c r="Q61" s="42"/>
      <c r="R61" s="156"/>
    </row>
    <row r="62" spans="1:21" ht="44.25" hidden="1" thickBot="1" x14ac:dyDescent="0.3">
      <c r="A62" s="311"/>
      <c r="B62" s="118" t="s">
        <v>524</v>
      </c>
      <c r="C62" s="98"/>
      <c r="D62" s="98"/>
      <c r="E62" s="98"/>
      <c r="F62" s="98"/>
      <c r="G62" s="98">
        <v>98.4</v>
      </c>
      <c r="H62" s="98"/>
      <c r="I62" s="314"/>
      <c r="J62" s="101"/>
      <c r="K62" s="101" t="s">
        <v>185</v>
      </c>
      <c r="L62" s="156"/>
      <c r="M62" s="156"/>
      <c r="N62" s="156"/>
      <c r="O62" s="156"/>
      <c r="P62" s="312"/>
      <c r="Q62" s="312"/>
      <c r="R62" s="398" t="s">
        <v>525</v>
      </c>
    </row>
    <row r="63" spans="1:21" hidden="1" x14ac:dyDescent="0.25">
      <c r="A63" s="4" t="s">
        <v>3</v>
      </c>
      <c r="B63" s="137" t="s">
        <v>20</v>
      </c>
      <c r="C63" s="172" t="s">
        <v>113</v>
      </c>
      <c r="D63" s="172" t="s">
        <v>229</v>
      </c>
      <c r="E63" s="172"/>
      <c r="F63" s="172"/>
      <c r="G63" s="172"/>
      <c r="H63" s="172"/>
      <c r="I63" s="189"/>
      <c r="J63" s="100" t="s">
        <v>221</v>
      </c>
      <c r="K63" s="100" t="s">
        <v>185</v>
      </c>
      <c r="L63" s="167"/>
      <c r="M63" s="167"/>
      <c r="N63" s="167"/>
      <c r="O63" s="167"/>
      <c r="P63" s="41"/>
      <c r="Q63" s="41"/>
      <c r="R63" s="167"/>
    </row>
    <row r="64" spans="1:21" hidden="1" x14ac:dyDescent="0.25">
      <c r="A64" s="4"/>
      <c r="B64" s="128" t="s">
        <v>122</v>
      </c>
      <c r="C64" s="155" t="s">
        <v>113</v>
      </c>
      <c r="D64" s="155" t="s">
        <v>229</v>
      </c>
      <c r="E64" s="155"/>
      <c r="F64" s="155"/>
      <c r="G64" s="155"/>
      <c r="H64" s="155"/>
      <c r="I64" s="155"/>
      <c r="J64" s="101"/>
      <c r="K64" s="101" t="s">
        <v>185</v>
      </c>
      <c r="L64" s="156"/>
      <c r="M64" s="156"/>
      <c r="N64" s="156"/>
      <c r="O64" s="156"/>
      <c r="P64" s="31"/>
      <c r="Q64" s="31"/>
      <c r="R64" s="156"/>
    </row>
    <row r="65" spans="1:18" hidden="1" x14ac:dyDescent="0.25">
      <c r="A65" s="4"/>
      <c r="B65" s="128" t="s">
        <v>501</v>
      </c>
      <c r="C65" s="155" t="s">
        <v>119</v>
      </c>
      <c r="D65" s="155" t="s">
        <v>229</v>
      </c>
      <c r="E65" s="155" t="s">
        <v>500</v>
      </c>
      <c r="F65" s="155"/>
      <c r="G65" s="155">
        <v>4.57</v>
      </c>
      <c r="H65" s="155"/>
      <c r="I65" s="155"/>
      <c r="J65" s="101"/>
      <c r="K65" s="101" t="s">
        <v>185</v>
      </c>
      <c r="L65" s="156"/>
      <c r="M65" s="156"/>
      <c r="N65" s="156"/>
      <c r="O65" s="156"/>
      <c r="P65" s="31"/>
      <c r="Q65" s="31" t="s">
        <v>160</v>
      </c>
      <c r="R65" s="383" t="s">
        <v>513</v>
      </c>
    </row>
    <row r="66" spans="1:18" hidden="1" x14ac:dyDescent="0.25">
      <c r="A66" s="4"/>
      <c r="B66" s="138" t="s">
        <v>27</v>
      </c>
      <c r="C66" s="155" t="s">
        <v>119</v>
      </c>
      <c r="D66" s="155" t="s">
        <v>229</v>
      </c>
      <c r="E66" s="155"/>
      <c r="F66" s="155"/>
      <c r="G66" s="155"/>
      <c r="H66" s="155"/>
      <c r="I66" s="90"/>
      <c r="J66" s="101"/>
      <c r="K66" s="101" t="s">
        <v>185</v>
      </c>
      <c r="L66" s="156"/>
      <c r="M66" s="156"/>
      <c r="N66" s="156"/>
      <c r="O66" s="156"/>
      <c r="P66" s="31"/>
      <c r="Q66" s="31"/>
      <c r="R66" s="156"/>
    </row>
    <row r="67" spans="1:18" ht="22.5" hidden="1" thickBot="1" x14ac:dyDescent="0.3">
      <c r="A67" s="4"/>
      <c r="B67" s="130" t="s">
        <v>29</v>
      </c>
      <c r="C67" s="94" t="s">
        <v>113</v>
      </c>
      <c r="D67" s="94" t="s">
        <v>229</v>
      </c>
      <c r="E67" s="94"/>
      <c r="F67" s="94"/>
      <c r="G67" s="94"/>
      <c r="H67" s="94"/>
      <c r="I67" s="94"/>
      <c r="J67" s="101"/>
      <c r="K67" s="101" t="s">
        <v>185</v>
      </c>
      <c r="L67" s="156"/>
      <c r="M67" s="156"/>
      <c r="N67" s="156"/>
      <c r="O67" s="156"/>
      <c r="P67" s="31"/>
      <c r="Q67" s="31"/>
      <c r="R67" s="156"/>
    </row>
    <row r="68" spans="1:18" hidden="1" x14ac:dyDescent="0.25">
      <c r="A68" s="4"/>
      <c r="B68" s="117" t="s">
        <v>521</v>
      </c>
      <c r="C68" s="177" t="s">
        <v>119</v>
      </c>
      <c r="D68" s="177" t="s">
        <v>229</v>
      </c>
      <c r="E68" s="177" t="s">
        <v>523</v>
      </c>
      <c r="F68" s="177"/>
      <c r="G68" s="177">
        <v>3.75</v>
      </c>
      <c r="H68" s="177"/>
      <c r="I68" s="178"/>
      <c r="J68" s="101"/>
      <c r="K68" s="101" t="s">
        <v>185</v>
      </c>
      <c r="L68" s="156"/>
      <c r="M68" s="156"/>
      <c r="N68" s="156"/>
      <c r="O68" s="156"/>
      <c r="P68" s="31"/>
      <c r="Q68" s="31"/>
      <c r="R68" s="397" t="s">
        <v>160</v>
      </c>
    </row>
    <row r="69" spans="1:18" hidden="1" x14ac:dyDescent="0.25">
      <c r="A69" s="4"/>
      <c r="B69" s="117" t="s">
        <v>522</v>
      </c>
      <c r="C69" s="177"/>
      <c r="D69" s="177"/>
      <c r="E69" s="177" t="s">
        <v>523</v>
      </c>
      <c r="F69" s="177"/>
      <c r="G69" s="177">
        <v>4.09</v>
      </c>
      <c r="H69" s="177"/>
      <c r="I69" s="178"/>
      <c r="J69" s="101"/>
      <c r="K69" s="101" t="s">
        <v>185</v>
      </c>
      <c r="L69" s="156"/>
      <c r="M69" s="156"/>
      <c r="N69" s="156"/>
      <c r="O69" s="156"/>
      <c r="P69" s="312"/>
      <c r="Q69" s="312"/>
      <c r="R69" s="397" t="s">
        <v>160</v>
      </c>
    </row>
    <row r="70" spans="1:18" hidden="1" x14ac:dyDescent="0.25">
      <c r="A70" s="4"/>
      <c r="B70" s="119" t="s">
        <v>432</v>
      </c>
      <c r="C70" s="190" t="s">
        <v>119</v>
      </c>
      <c r="D70" s="190" t="s">
        <v>229</v>
      </c>
      <c r="E70" s="190"/>
      <c r="F70" s="190"/>
      <c r="G70" s="190"/>
      <c r="H70" s="190"/>
      <c r="I70" s="191"/>
      <c r="J70" s="101"/>
      <c r="K70" s="101" t="s">
        <v>185</v>
      </c>
      <c r="L70" s="156"/>
      <c r="M70" s="156"/>
      <c r="N70" s="156"/>
      <c r="O70" s="156"/>
      <c r="P70" s="31"/>
      <c r="Q70" s="31"/>
      <c r="R70" s="156"/>
    </row>
    <row r="71" spans="1:18" s="142" customFormat="1" hidden="1" x14ac:dyDescent="0.25">
      <c r="A71" s="143"/>
      <c r="B71" s="120" t="s">
        <v>255</v>
      </c>
      <c r="C71" s="161" t="s">
        <v>237</v>
      </c>
      <c r="D71" s="161" t="s">
        <v>229</v>
      </c>
      <c r="E71" s="161"/>
      <c r="F71" s="161"/>
      <c r="G71" s="161" t="s">
        <v>414</v>
      </c>
      <c r="H71" s="161"/>
      <c r="I71" s="161"/>
      <c r="J71" s="101"/>
      <c r="K71" s="101" t="s">
        <v>185</v>
      </c>
      <c r="L71" s="156" t="s">
        <v>78</v>
      </c>
      <c r="M71" s="156"/>
      <c r="N71" s="156"/>
      <c r="O71" s="156"/>
      <c r="P71" s="145"/>
      <c r="Q71" s="145" t="s">
        <v>150</v>
      </c>
      <c r="R71" s="335" t="s">
        <v>150</v>
      </c>
    </row>
    <row r="72" spans="1:18" ht="43.5" hidden="1" x14ac:dyDescent="0.25">
      <c r="A72" s="4"/>
      <c r="B72" s="120" t="s">
        <v>26</v>
      </c>
      <c r="C72" s="161" t="s">
        <v>123</v>
      </c>
      <c r="D72" s="161" t="s">
        <v>229</v>
      </c>
      <c r="E72" s="161" t="s">
        <v>454</v>
      </c>
      <c r="F72" s="161"/>
      <c r="G72" s="161" t="s">
        <v>416</v>
      </c>
      <c r="H72" s="161"/>
      <c r="I72" s="162"/>
      <c r="J72" s="101"/>
      <c r="K72" s="101" t="s">
        <v>185</v>
      </c>
      <c r="L72" s="156" t="s">
        <v>78</v>
      </c>
      <c r="M72" s="156"/>
      <c r="N72" s="156"/>
      <c r="O72" s="156"/>
      <c r="P72" s="31"/>
      <c r="Q72" s="61" t="s">
        <v>151</v>
      </c>
      <c r="R72" s="335" t="s">
        <v>150</v>
      </c>
    </row>
    <row r="73" spans="1:18" ht="43.5" hidden="1" x14ac:dyDescent="0.25">
      <c r="A73" s="4"/>
      <c r="B73" s="120" t="s">
        <v>28</v>
      </c>
      <c r="C73" s="161" t="s">
        <v>123</v>
      </c>
      <c r="D73" s="161" t="s">
        <v>229</v>
      </c>
      <c r="E73" s="161" t="s">
        <v>453</v>
      </c>
      <c r="F73" s="161"/>
      <c r="G73" s="161" t="s">
        <v>415</v>
      </c>
      <c r="H73" s="161"/>
      <c r="I73" s="162"/>
      <c r="J73" s="101"/>
      <c r="K73" s="101" t="s">
        <v>185</v>
      </c>
      <c r="L73" s="156" t="s">
        <v>78</v>
      </c>
      <c r="M73" s="156"/>
      <c r="N73" s="156"/>
      <c r="O73" s="156"/>
      <c r="P73" s="31"/>
      <c r="Q73" s="61" t="s">
        <v>151</v>
      </c>
      <c r="R73" s="335" t="s">
        <v>150</v>
      </c>
    </row>
    <row r="74" spans="1:18" s="142" customFormat="1" ht="22.5" hidden="1" thickBot="1" x14ac:dyDescent="0.3">
      <c r="A74" s="139"/>
      <c r="B74" s="122" t="s">
        <v>30</v>
      </c>
      <c r="C74" s="98" t="s">
        <v>113</v>
      </c>
      <c r="D74" s="98" t="s">
        <v>229</v>
      </c>
      <c r="E74" s="98"/>
      <c r="F74" s="98"/>
      <c r="G74" s="98"/>
      <c r="H74" s="98"/>
      <c r="I74" s="97"/>
      <c r="J74" s="106"/>
      <c r="K74" s="106" t="s">
        <v>185</v>
      </c>
      <c r="L74" s="169"/>
      <c r="M74" s="169"/>
      <c r="N74" s="169"/>
      <c r="O74" s="169"/>
      <c r="P74" s="140" t="s">
        <v>78</v>
      </c>
      <c r="Q74" s="141"/>
      <c r="R74" s="169"/>
    </row>
    <row r="75" spans="1:18" s="142" customFormat="1" hidden="1" x14ac:dyDescent="0.25">
      <c r="A75" s="324">
        <v>2.2000000000000002</v>
      </c>
      <c r="B75" s="281" t="s">
        <v>442</v>
      </c>
      <c r="C75" s="282" t="s">
        <v>119</v>
      </c>
      <c r="D75" s="282" t="s">
        <v>229</v>
      </c>
      <c r="E75" s="103"/>
      <c r="F75" s="158"/>
      <c r="G75" s="158"/>
      <c r="H75" s="158"/>
      <c r="I75" s="168"/>
      <c r="J75" s="101"/>
      <c r="K75" s="101" t="s">
        <v>185</v>
      </c>
      <c r="L75" s="156"/>
      <c r="M75" s="156"/>
      <c r="N75" s="156" t="s">
        <v>78</v>
      </c>
      <c r="O75" s="156" t="s">
        <v>78</v>
      </c>
      <c r="P75" s="145"/>
      <c r="Q75" s="146"/>
      <c r="R75" s="156"/>
    </row>
    <row r="76" spans="1:18" s="142" customFormat="1" hidden="1" x14ac:dyDescent="0.25">
      <c r="A76" s="305" t="s">
        <v>150</v>
      </c>
      <c r="B76" s="322" t="s">
        <v>440</v>
      </c>
      <c r="C76" s="323"/>
      <c r="D76" s="323"/>
      <c r="E76" s="190"/>
      <c r="F76" s="161"/>
      <c r="G76" s="161" t="s">
        <v>445</v>
      </c>
      <c r="H76" s="161"/>
      <c r="I76" s="188"/>
      <c r="J76" s="101"/>
      <c r="K76" s="101" t="s">
        <v>185</v>
      </c>
      <c r="L76" s="156"/>
      <c r="M76" s="156"/>
      <c r="N76" s="156"/>
      <c r="O76" s="156"/>
      <c r="P76" s="145"/>
      <c r="Q76" s="146"/>
      <c r="R76" s="335" t="s">
        <v>150</v>
      </c>
    </row>
    <row r="77" spans="1:18" s="142" customFormat="1" ht="22.5" hidden="1" thickBot="1" x14ac:dyDescent="0.3">
      <c r="A77" s="325"/>
      <c r="B77" s="322" t="s">
        <v>441</v>
      </c>
      <c r="C77" s="323"/>
      <c r="D77" s="323"/>
      <c r="E77" s="105"/>
      <c r="F77" s="98"/>
      <c r="G77" s="98"/>
      <c r="H77" s="98"/>
      <c r="I77" s="97"/>
      <c r="J77" s="101"/>
      <c r="K77" s="101"/>
      <c r="L77" s="156"/>
      <c r="M77" s="156"/>
      <c r="N77" s="156"/>
      <c r="O77" s="156"/>
      <c r="P77" s="145"/>
      <c r="Q77" s="146"/>
      <c r="R77" s="156"/>
    </row>
    <row r="78" spans="1:18" s="142" customFormat="1" hidden="1" x14ac:dyDescent="0.25">
      <c r="A78" s="324">
        <v>2.2000000000000002</v>
      </c>
      <c r="B78" s="281" t="s">
        <v>443</v>
      </c>
      <c r="C78" s="282" t="s">
        <v>119</v>
      </c>
      <c r="D78" s="282" t="s">
        <v>229</v>
      </c>
      <c r="E78" s="103"/>
      <c r="F78" s="158"/>
      <c r="G78" s="158"/>
      <c r="H78" s="158"/>
      <c r="I78" s="168"/>
      <c r="J78" s="101"/>
      <c r="K78" s="101" t="s">
        <v>185</v>
      </c>
      <c r="L78" s="156"/>
      <c r="M78" s="156"/>
      <c r="N78" s="156" t="s">
        <v>78</v>
      </c>
      <c r="O78" s="156" t="s">
        <v>78</v>
      </c>
      <c r="P78" s="145"/>
      <c r="Q78" s="146"/>
      <c r="R78" s="156"/>
    </row>
    <row r="79" spans="1:18" s="142" customFormat="1" hidden="1" x14ac:dyDescent="0.25">
      <c r="A79" s="305" t="s">
        <v>150</v>
      </c>
      <c r="B79" s="322" t="s">
        <v>440</v>
      </c>
      <c r="C79" s="323"/>
      <c r="D79" s="323"/>
      <c r="E79" s="190"/>
      <c r="F79" s="161"/>
      <c r="G79" s="161" t="s">
        <v>446</v>
      </c>
      <c r="H79" s="161"/>
      <c r="I79" s="188"/>
      <c r="J79" s="101"/>
      <c r="K79" s="101" t="s">
        <v>185</v>
      </c>
      <c r="L79" s="156"/>
      <c r="M79" s="156"/>
      <c r="N79" s="156"/>
      <c r="O79" s="156"/>
      <c r="P79" s="145"/>
      <c r="Q79" s="146"/>
      <c r="R79" s="335" t="s">
        <v>150</v>
      </c>
    </row>
    <row r="80" spans="1:18" s="142" customFormat="1" ht="22.5" hidden="1" thickBot="1" x14ac:dyDescent="0.3">
      <c r="A80" s="325"/>
      <c r="B80" s="322" t="s">
        <v>441</v>
      </c>
      <c r="C80" s="323"/>
      <c r="D80" s="323"/>
      <c r="E80" s="105"/>
      <c r="F80" s="98"/>
      <c r="G80" s="98"/>
      <c r="H80" s="98"/>
      <c r="I80" s="97"/>
      <c r="J80" s="101"/>
      <c r="K80" s="101"/>
      <c r="L80" s="156"/>
      <c r="M80" s="156"/>
      <c r="N80" s="156"/>
      <c r="O80" s="156"/>
      <c r="P80" s="145"/>
      <c r="Q80" s="146"/>
      <c r="R80" s="156"/>
    </row>
    <row r="81" spans="1:18" s="142" customFormat="1" hidden="1" x14ac:dyDescent="0.25">
      <c r="A81" s="324">
        <v>2.2000000000000002</v>
      </c>
      <c r="B81" s="326" t="s">
        <v>444</v>
      </c>
      <c r="C81" s="282" t="s">
        <v>119</v>
      </c>
      <c r="D81" s="282" t="s">
        <v>229</v>
      </c>
      <c r="E81" s="158"/>
      <c r="F81" s="158"/>
      <c r="G81" s="158"/>
      <c r="H81" s="158"/>
      <c r="I81" s="168"/>
      <c r="J81" s="101"/>
      <c r="K81" s="101" t="s">
        <v>185</v>
      </c>
      <c r="L81" s="156"/>
      <c r="M81" s="156"/>
      <c r="N81" s="156" t="s">
        <v>78</v>
      </c>
      <c r="O81" s="156" t="s">
        <v>78</v>
      </c>
      <c r="P81" s="145"/>
      <c r="Q81" s="146"/>
      <c r="R81" s="156"/>
    </row>
    <row r="82" spans="1:18" s="142" customFormat="1" hidden="1" x14ac:dyDescent="0.25">
      <c r="A82" s="305" t="s">
        <v>150</v>
      </c>
      <c r="B82" s="297" t="s">
        <v>440</v>
      </c>
      <c r="C82" s="284"/>
      <c r="D82" s="284"/>
      <c r="E82" s="161"/>
      <c r="F82" s="161"/>
      <c r="G82" s="161" t="s">
        <v>447</v>
      </c>
      <c r="H82" s="161"/>
      <c r="I82" s="188"/>
      <c r="J82" s="101"/>
      <c r="K82" s="101" t="s">
        <v>185</v>
      </c>
      <c r="L82" s="156"/>
      <c r="M82" s="156"/>
      <c r="N82" s="156"/>
      <c r="O82" s="156"/>
      <c r="P82" s="145"/>
      <c r="Q82" s="146"/>
      <c r="R82" s="335" t="s">
        <v>150</v>
      </c>
    </row>
    <row r="83" spans="1:18" s="142" customFormat="1" ht="22.5" hidden="1" thickBot="1" x14ac:dyDescent="0.3">
      <c r="A83" s="325"/>
      <c r="B83" s="294" t="s">
        <v>441</v>
      </c>
      <c r="C83" s="295"/>
      <c r="D83" s="295"/>
      <c r="E83" s="98"/>
      <c r="F83" s="98"/>
      <c r="G83" s="98"/>
      <c r="H83" s="98"/>
      <c r="I83" s="97"/>
      <c r="J83" s="101"/>
      <c r="K83" s="101"/>
      <c r="L83" s="156"/>
      <c r="M83" s="156"/>
      <c r="N83" s="156"/>
      <c r="O83" s="156"/>
      <c r="P83" s="145"/>
      <c r="Q83" s="146"/>
      <c r="R83" s="156"/>
    </row>
    <row r="84" spans="1:18" s="142" customFormat="1" hidden="1" x14ac:dyDescent="0.25">
      <c r="A84" s="324">
        <v>2.2000000000000002</v>
      </c>
      <c r="B84" s="326" t="s">
        <v>448</v>
      </c>
      <c r="C84" s="282" t="s">
        <v>119</v>
      </c>
      <c r="D84" s="282" t="s">
        <v>229</v>
      </c>
      <c r="E84" s="158"/>
      <c r="F84" s="158"/>
      <c r="G84" s="158"/>
      <c r="H84" s="158"/>
      <c r="I84" s="168"/>
      <c r="J84" s="101"/>
      <c r="K84" s="101" t="s">
        <v>185</v>
      </c>
      <c r="L84" s="156"/>
      <c r="M84" s="156"/>
      <c r="N84" s="156" t="s">
        <v>78</v>
      </c>
      <c r="O84" s="156" t="s">
        <v>78</v>
      </c>
      <c r="P84" s="145"/>
      <c r="Q84" s="146"/>
      <c r="R84" s="156"/>
    </row>
    <row r="85" spans="1:18" s="142" customFormat="1" hidden="1" x14ac:dyDescent="0.25">
      <c r="A85" s="305" t="s">
        <v>150</v>
      </c>
      <c r="B85" s="297" t="s">
        <v>440</v>
      </c>
      <c r="C85" s="284"/>
      <c r="D85" s="284"/>
      <c r="E85" s="161"/>
      <c r="F85" s="161"/>
      <c r="G85" s="161" t="s">
        <v>449</v>
      </c>
      <c r="H85" s="161"/>
      <c r="I85" s="188"/>
      <c r="J85" s="101"/>
      <c r="K85" s="101" t="s">
        <v>185</v>
      </c>
      <c r="L85" s="156"/>
      <c r="M85" s="156"/>
      <c r="N85" s="156"/>
      <c r="O85" s="156"/>
      <c r="P85" s="145"/>
      <c r="Q85" s="146"/>
      <c r="R85" s="335" t="s">
        <v>150</v>
      </c>
    </row>
    <row r="86" spans="1:18" s="142" customFormat="1" ht="22.5" hidden="1" thickBot="1" x14ac:dyDescent="0.3">
      <c r="A86" s="325"/>
      <c r="B86" s="294" t="s">
        <v>441</v>
      </c>
      <c r="C86" s="295"/>
      <c r="D86" s="295"/>
      <c r="E86" s="98"/>
      <c r="F86" s="98"/>
      <c r="G86" s="98"/>
      <c r="H86" s="98"/>
      <c r="I86" s="97"/>
      <c r="J86" s="101"/>
      <c r="K86" s="101"/>
      <c r="L86" s="156"/>
      <c r="M86" s="156"/>
      <c r="N86" s="156"/>
      <c r="O86" s="156"/>
      <c r="P86" s="145"/>
      <c r="Q86" s="146"/>
      <c r="R86" s="156"/>
    </row>
    <row r="87" spans="1:18" s="142" customFormat="1" hidden="1" x14ac:dyDescent="0.25">
      <c r="A87" s="304">
        <v>2.2000000000000002</v>
      </c>
      <c r="B87" s="322" t="s">
        <v>394</v>
      </c>
      <c r="C87" s="323" t="s">
        <v>113</v>
      </c>
      <c r="D87" s="323" t="s">
        <v>229</v>
      </c>
      <c r="E87" s="278"/>
      <c r="F87" s="278"/>
      <c r="G87" s="278"/>
      <c r="H87" s="278"/>
      <c r="I87" s="279"/>
      <c r="J87" s="101"/>
      <c r="K87" s="101" t="s">
        <v>185</v>
      </c>
      <c r="L87" s="156"/>
      <c r="M87" s="156"/>
      <c r="N87" s="156" t="s">
        <v>78</v>
      </c>
      <c r="O87" s="156" t="s">
        <v>78</v>
      </c>
      <c r="P87" s="145"/>
      <c r="Q87" s="146"/>
      <c r="R87" s="156"/>
    </row>
    <row r="88" spans="1:18" s="142" customFormat="1" hidden="1" x14ac:dyDescent="0.25">
      <c r="A88" s="318" t="s">
        <v>150</v>
      </c>
      <c r="B88" s="243" t="s">
        <v>435</v>
      </c>
      <c r="C88" s="317"/>
      <c r="D88" s="317"/>
      <c r="E88" s="229"/>
      <c r="F88" s="164"/>
      <c r="G88" s="164"/>
      <c r="H88" s="164"/>
      <c r="I88" s="279"/>
      <c r="J88" s="101"/>
      <c r="K88" s="101" t="s">
        <v>185</v>
      </c>
      <c r="L88" s="156"/>
      <c r="M88" s="156"/>
      <c r="N88" s="156"/>
      <c r="O88" s="156"/>
      <c r="P88" s="145"/>
      <c r="Q88" s="146"/>
      <c r="R88" s="156"/>
    </row>
    <row r="89" spans="1:18" s="142" customFormat="1" hidden="1" x14ac:dyDescent="0.25">
      <c r="A89" s="318"/>
      <c r="B89" s="242" t="s">
        <v>436</v>
      </c>
      <c r="C89" s="317"/>
      <c r="D89" s="317"/>
      <c r="E89" s="96">
        <v>100</v>
      </c>
      <c r="F89" s="177"/>
      <c r="G89" s="177" t="s">
        <v>437</v>
      </c>
      <c r="H89" s="177"/>
      <c r="I89" s="279"/>
      <c r="J89" s="101"/>
      <c r="K89" s="101" t="s">
        <v>185</v>
      </c>
      <c r="L89" s="156"/>
      <c r="M89" s="156"/>
      <c r="N89" s="156"/>
      <c r="O89" s="156"/>
      <c r="P89" s="145"/>
      <c r="Q89" s="146"/>
      <c r="R89" s="335" t="s">
        <v>150</v>
      </c>
    </row>
    <row r="90" spans="1:18" s="142" customFormat="1" hidden="1" x14ac:dyDescent="0.25">
      <c r="A90" s="318" t="s">
        <v>150</v>
      </c>
      <c r="B90" s="243" t="s">
        <v>438</v>
      </c>
      <c r="C90" s="317"/>
      <c r="D90" s="317"/>
      <c r="E90" s="278"/>
      <c r="F90" s="278"/>
      <c r="G90" s="319" t="s">
        <v>439</v>
      </c>
      <c r="H90" s="278"/>
      <c r="I90" s="279"/>
      <c r="J90" s="101"/>
      <c r="K90" s="101" t="s">
        <v>185</v>
      </c>
      <c r="L90" s="156"/>
      <c r="M90" s="156"/>
      <c r="N90" s="156"/>
      <c r="O90" s="156"/>
      <c r="P90" s="145"/>
      <c r="Q90" s="146"/>
      <c r="R90" s="335" t="s">
        <v>150</v>
      </c>
    </row>
    <row r="91" spans="1:18" hidden="1" x14ac:dyDescent="0.25">
      <c r="A91" s="69">
        <v>6.1</v>
      </c>
      <c r="B91" s="66" t="s">
        <v>258</v>
      </c>
      <c r="C91" s="192" t="s">
        <v>113</v>
      </c>
      <c r="D91" s="192" t="s">
        <v>229</v>
      </c>
      <c r="E91" s="192"/>
      <c r="F91" s="192"/>
      <c r="G91" s="192" t="s">
        <v>259</v>
      </c>
      <c r="H91" s="192"/>
      <c r="I91" s="192"/>
      <c r="J91" s="101"/>
      <c r="K91" s="101" t="s">
        <v>185</v>
      </c>
      <c r="L91" s="156"/>
      <c r="M91" s="156"/>
      <c r="N91" s="156"/>
      <c r="O91" s="156"/>
      <c r="P91" s="31" t="s">
        <v>78</v>
      </c>
      <c r="Q91" s="62" t="s">
        <v>152</v>
      </c>
      <c r="R91" s="383" t="s">
        <v>513</v>
      </c>
    </row>
    <row r="92" spans="1:18" ht="22.5" hidden="1" thickBot="1" x14ac:dyDescent="0.3">
      <c r="A92" s="51" t="s">
        <v>107</v>
      </c>
      <c r="B92" s="36"/>
      <c r="C92" s="193"/>
      <c r="D92" s="193"/>
      <c r="E92" s="193"/>
      <c r="F92" s="193"/>
      <c r="G92" s="193"/>
      <c r="H92" s="193"/>
      <c r="I92" s="194"/>
      <c r="J92" s="195"/>
      <c r="K92" s="195"/>
      <c r="L92" s="193"/>
      <c r="M92" s="193"/>
      <c r="N92" s="193"/>
      <c r="O92" s="193"/>
      <c r="P92" s="59"/>
      <c r="Q92" s="59"/>
      <c r="R92" s="331"/>
    </row>
    <row r="93" spans="1:18" ht="43.5" hidden="1" x14ac:dyDescent="0.25">
      <c r="A93" s="4" t="s">
        <v>293</v>
      </c>
      <c r="B93" s="138" t="s">
        <v>127</v>
      </c>
      <c r="C93" s="155" t="s">
        <v>124</v>
      </c>
      <c r="D93" s="155" t="s">
        <v>229</v>
      </c>
      <c r="E93" s="155"/>
      <c r="F93" s="155"/>
      <c r="G93" s="155"/>
      <c r="H93" s="155" t="s">
        <v>281</v>
      </c>
      <c r="I93" s="155"/>
      <c r="J93" s="101" t="s">
        <v>220</v>
      </c>
      <c r="K93" s="196" t="s">
        <v>196</v>
      </c>
      <c r="L93" s="197"/>
      <c r="M93" s="197"/>
      <c r="N93" s="197"/>
      <c r="O93" s="197"/>
      <c r="P93" s="39"/>
      <c r="Q93" s="39"/>
      <c r="R93" s="197"/>
    </row>
    <row r="94" spans="1:18" hidden="1" x14ac:dyDescent="0.25">
      <c r="A94" s="4"/>
      <c r="B94" s="138" t="s">
        <v>260</v>
      </c>
      <c r="C94" s="155" t="s">
        <v>113</v>
      </c>
      <c r="D94" s="155" t="s">
        <v>229</v>
      </c>
      <c r="E94" s="155"/>
      <c r="F94" s="155"/>
      <c r="G94" s="155"/>
      <c r="H94" s="155" t="s">
        <v>268</v>
      </c>
      <c r="I94" s="155"/>
      <c r="J94" s="196"/>
      <c r="K94" s="196" t="s">
        <v>196</v>
      </c>
      <c r="L94" s="197"/>
      <c r="M94" s="197"/>
      <c r="N94" s="197"/>
      <c r="O94" s="197"/>
      <c r="P94" s="39"/>
      <c r="Q94" s="39"/>
      <c r="R94" s="197"/>
    </row>
    <row r="95" spans="1:18" ht="43.5" hidden="1" x14ac:dyDescent="0.25">
      <c r="A95" s="4"/>
      <c r="B95" s="138" t="s">
        <v>83</v>
      </c>
      <c r="C95" s="155" t="s">
        <v>113</v>
      </c>
      <c r="D95" s="155" t="s">
        <v>229</v>
      </c>
      <c r="E95" s="155"/>
      <c r="F95" s="155"/>
      <c r="G95" s="155"/>
      <c r="H95" s="155" t="s">
        <v>282</v>
      </c>
      <c r="I95" s="155"/>
      <c r="J95" s="196"/>
      <c r="K95" s="196" t="s">
        <v>196</v>
      </c>
      <c r="L95" s="197"/>
      <c r="M95" s="197"/>
      <c r="N95" s="197"/>
      <c r="O95" s="197"/>
      <c r="P95" s="39"/>
      <c r="Q95" s="39"/>
      <c r="R95" s="197"/>
    </row>
    <row r="96" spans="1:18" hidden="1" x14ac:dyDescent="0.25">
      <c r="A96" s="4"/>
      <c r="B96" s="230" t="s">
        <v>428</v>
      </c>
      <c r="C96" s="174" t="s">
        <v>121</v>
      </c>
      <c r="D96" s="174" t="s">
        <v>229</v>
      </c>
      <c r="E96" s="174"/>
      <c r="F96" s="174"/>
      <c r="G96" s="174"/>
      <c r="H96" s="174"/>
      <c r="I96" s="174"/>
      <c r="J96" s="196"/>
      <c r="K96" s="196" t="s">
        <v>196</v>
      </c>
      <c r="L96" s="197"/>
      <c r="M96" s="197"/>
      <c r="N96" s="197"/>
      <c r="O96" s="197"/>
      <c r="P96" s="39"/>
      <c r="Q96" s="39"/>
      <c r="R96" s="395"/>
    </row>
    <row r="97" spans="1:18" hidden="1" x14ac:dyDescent="0.25">
      <c r="A97" s="4"/>
      <c r="B97" s="138" t="s">
        <v>422</v>
      </c>
      <c r="C97" s="155"/>
      <c r="D97" s="155"/>
      <c r="E97" s="155"/>
      <c r="F97" s="155"/>
      <c r="G97" s="338">
        <v>1246</v>
      </c>
      <c r="H97" s="155"/>
      <c r="I97" s="155"/>
      <c r="J97" s="196"/>
      <c r="K97" s="196" t="s">
        <v>196</v>
      </c>
      <c r="L97" s="197"/>
      <c r="M97" s="197"/>
      <c r="N97" s="197"/>
      <c r="O97" s="197"/>
      <c r="P97" s="39"/>
      <c r="Q97" s="39"/>
      <c r="R97" s="394" t="s">
        <v>159</v>
      </c>
    </row>
    <row r="98" spans="1:18" hidden="1" x14ac:dyDescent="0.25">
      <c r="A98" s="4"/>
      <c r="B98" s="138" t="s">
        <v>520</v>
      </c>
      <c r="C98" s="155"/>
      <c r="D98" s="155"/>
      <c r="E98" s="155"/>
      <c r="F98" s="155"/>
      <c r="G98" s="338">
        <v>32</v>
      </c>
      <c r="H98" s="155"/>
      <c r="I98" s="155"/>
      <c r="J98" s="196"/>
      <c r="K98" s="196" t="s">
        <v>196</v>
      </c>
      <c r="L98" s="197"/>
      <c r="M98" s="197"/>
      <c r="N98" s="197"/>
      <c r="O98" s="197"/>
      <c r="P98" s="39"/>
      <c r="Q98" s="39"/>
      <c r="R98" s="394" t="s">
        <v>159</v>
      </c>
    </row>
    <row r="99" spans="1:18" hidden="1" x14ac:dyDescent="0.25">
      <c r="A99" s="4"/>
      <c r="B99" s="138" t="s">
        <v>423</v>
      </c>
      <c r="C99" s="155"/>
      <c r="D99" s="155"/>
      <c r="E99" s="155"/>
      <c r="F99" s="155"/>
      <c r="G99" s="338"/>
      <c r="H99" s="155"/>
      <c r="I99" s="155"/>
      <c r="J99" s="196"/>
      <c r="K99" s="196" t="s">
        <v>196</v>
      </c>
      <c r="L99" s="197"/>
      <c r="M99" s="197"/>
      <c r="N99" s="197"/>
      <c r="O99" s="197"/>
      <c r="P99" s="39"/>
      <c r="Q99" s="39"/>
      <c r="R99" s="197"/>
    </row>
    <row r="100" spans="1:18" hidden="1" x14ac:dyDescent="0.25">
      <c r="A100" s="4"/>
      <c r="B100" s="138" t="s">
        <v>424</v>
      </c>
      <c r="C100" s="155"/>
      <c r="D100" s="155"/>
      <c r="E100" s="155">
        <v>100</v>
      </c>
      <c r="F100" s="155"/>
      <c r="G100" s="339">
        <v>87.5</v>
      </c>
      <c r="H100" s="155"/>
      <c r="I100" s="155"/>
      <c r="J100" s="196"/>
      <c r="K100" s="196" t="s">
        <v>196</v>
      </c>
      <c r="L100" s="197"/>
      <c r="M100" s="197"/>
      <c r="N100" s="197"/>
      <c r="O100" s="197"/>
      <c r="P100" s="39"/>
      <c r="Q100" s="39"/>
      <c r="R100" s="394" t="s">
        <v>159</v>
      </c>
    </row>
    <row r="101" spans="1:18" hidden="1" x14ac:dyDescent="0.25">
      <c r="A101" s="4"/>
      <c r="B101" s="138" t="s">
        <v>425</v>
      </c>
      <c r="C101" s="155"/>
      <c r="D101" s="155"/>
      <c r="E101" s="155">
        <v>25</v>
      </c>
      <c r="F101" s="155"/>
      <c r="G101" s="339">
        <v>28.5</v>
      </c>
      <c r="H101" s="155"/>
      <c r="I101" s="155"/>
      <c r="J101" s="196"/>
      <c r="K101" s="196" t="s">
        <v>196</v>
      </c>
      <c r="L101" s="197"/>
      <c r="M101" s="197"/>
      <c r="N101" s="197"/>
      <c r="O101" s="197"/>
      <c r="P101" s="39"/>
      <c r="Q101" s="39"/>
      <c r="R101" s="394" t="s">
        <v>159</v>
      </c>
    </row>
    <row r="102" spans="1:18" hidden="1" x14ac:dyDescent="0.25">
      <c r="A102" s="4"/>
      <c r="B102" s="138" t="s">
        <v>426</v>
      </c>
      <c r="C102" s="155"/>
      <c r="D102" s="155"/>
      <c r="E102" s="155"/>
      <c r="F102" s="155"/>
      <c r="G102" s="339">
        <v>4.3899999999999997</v>
      </c>
      <c r="H102" s="155"/>
      <c r="I102" s="155"/>
      <c r="J102" s="196"/>
      <c r="K102" s="196" t="s">
        <v>196</v>
      </c>
      <c r="L102" s="197"/>
      <c r="M102" s="197"/>
      <c r="N102" s="197"/>
      <c r="O102" s="197"/>
      <c r="P102" s="39"/>
      <c r="Q102" s="39"/>
      <c r="R102" s="394" t="s">
        <v>159</v>
      </c>
    </row>
    <row r="103" spans="1:18" ht="22.5" hidden="1" thickBot="1" x14ac:dyDescent="0.3">
      <c r="A103" s="5"/>
      <c r="B103" s="235" t="s">
        <v>84</v>
      </c>
      <c r="C103" s="219" t="s">
        <v>113</v>
      </c>
      <c r="D103" s="219" t="s">
        <v>229</v>
      </c>
      <c r="E103" s="219"/>
      <c r="F103" s="219"/>
      <c r="G103" s="219"/>
      <c r="H103" s="219">
        <v>100</v>
      </c>
      <c r="I103" s="219"/>
      <c r="J103" s="199"/>
      <c r="K103" s="199" t="s">
        <v>196</v>
      </c>
      <c r="L103" s="200"/>
      <c r="M103" s="200"/>
      <c r="N103" s="200"/>
      <c r="O103" s="200"/>
      <c r="P103" s="60"/>
      <c r="Q103" s="60"/>
      <c r="R103" s="200"/>
    </row>
    <row r="104" spans="1:18" ht="22.5" hidden="1" customHeight="1" x14ac:dyDescent="0.25">
      <c r="A104" s="4" t="s">
        <v>294</v>
      </c>
      <c r="B104" s="138" t="s">
        <v>85</v>
      </c>
      <c r="C104" s="155" t="s">
        <v>125</v>
      </c>
      <c r="D104" s="155" t="s">
        <v>229</v>
      </c>
      <c r="E104" s="155"/>
      <c r="F104" s="155"/>
      <c r="G104" s="155"/>
      <c r="H104" s="155">
        <v>7</v>
      </c>
      <c r="I104" s="155"/>
      <c r="J104" s="101" t="s">
        <v>220</v>
      </c>
      <c r="K104" s="196" t="s">
        <v>196</v>
      </c>
      <c r="L104" s="197"/>
      <c r="M104" s="197"/>
      <c r="N104" s="197"/>
      <c r="O104" s="197"/>
      <c r="P104" s="39"/>
      <c r="Q104" s="39"/>
      <c r="R104" s="197"/>
    </row>
    <row r="105" spans="1:18" hidden="1" x14ac:dyDescent="0.25">
      <c r="A105" s="4"/>
      <c r="B105" s="138" t="s">
        <v>126</v>
      </c>
      <c r="C105" s="155" t="s">
        <v>113</v>
      </c>
      <c r="D105" s="155" t="s">
        <v>229</v>
      </c>
      <c r="E105" s="155"/>
      <c r="F105" s="155"/>
      <c r="G105" s="155"/>
      <c r="H105" s="155">
        <v>100</v>
      </c>
      <c r="I105" s="155"/>
      <c r="J105" s="196"/>
      <c r="K105" s="196" t="s">
        <v>196</v>
      </c>
      <c r="L105" s="197"/>
      <c r="M105" s="197"/>
      <c r="N105" s="197"/>
      <c r="O105" s="197"/>
      <c r="P105" s="39"/>
      <c r="Q105" s="39"/>
      <c r="R105" s="197"/>
    </row>
    <row r="106" spans="1:18" hidden="1" x14ac:dyDescent="0.25">
      <c r="A106" s="4"/>
      <c r="B106" s="119" t="s">
        <v>86</v>
      </c>
      <c r="C106" s="190" t="s">
        <v>119</v>
      </c>
      <c r="D106" s="190" t="s">
        <v>229</v>
      </c>
      <c r="E106" s="190"/>
      <c r="F106" s="190"/>
      <c r="G106" s="190"/>
      <c r="H106" s="190"/>
      <c r="I106" s="190"/>
      <c r="J106" s="196"/>
      <c r="K106" s="196" t="s">
        <v>196</v>
      </c>
      <c r="L106" s="197"/>
      <c r="M106" s="197"/>
      <c r="N106" s="197"/>
      <c r="O106" s="197"/>
      <c r="P106" s="39"/>
      <c r="Q106" s="39"/>
      <c r="R106" s="197"/>
    </row>
    <row r="107" spans="1:18" ht="22.5" hidden="1" thickBot="1" x14ac:dyDescent="0.3">
      <c r="A107" s="112"/>
      <c r="B107" s="122" t="s">
        <v>292</v>
      </c>
      <c r="C107" s="105"/>
      <c r="D107" s="105"/>
      <c r="E107" s="105"/>
      <c r="F107" s="105"/>
      <c r="G107" s="105"/>
      <c r="H107" s="105"/>
      <c r="I107" s="105"/>
      <c r="J107" s="199"/>
      <c r="K107" s="199"/>
      <c r="L107" s="200"/>
      <c r="M107" s="200"/>
      <c r="N107" s="200"/>
      <c r="O107" s="200"/>
      <c r="P107" s="60"/>
      <c r="Q107" s="60"/>
      <c r="R107" s="200"/>
    </row>
    <row r="108" spans="1:18" ht="43.5" hidden="1" x14ac:dyDescent="0.25">
      <c r="A108" s="4" t="s">
        <v>295</v>
      </c>
      <c r="B108" s="137" t="s">
        <v>427</v>
      </c>
      <c r="C108" s="172" t="s">
        <v>121</v>
      </c>
      <c r="D108" s="172" t="s">
        <v>229</v>
      </c>
      <c r="E108" s="172"/>
      <c r="F108" s="172"/>
      <c r="G108" s="172">
        <v>1</v>
      </c>
      <c r="H108" s="172"/>
      <c r="I108" s="172"/>
      <c r="J108" s="101" t="s">
        <v>220</v>
      </c>
      <c r="K108" s="196" t="s">
        <v>196</v>
      </c>
      <c r="L108" s="197"/>
      <c r="M108" s="197"/>
      <c r="N108" s="197"/>
      <c r="O108" s="197"/>
      <c r="P108" s="39"/>
      <c r="Q108" s="39" t="s">
        <v>159</v>
      </c>
      <c r="R108" s="394" t="s">
        <v>159</v>
      </c>
    </row>
    <row r="109" spans="1:18" hidden="1" x14ac:dyDescent="0.25">
      <c r="A109" s="4"/>
      <c r="B109" s="138" t="s">
        <v>128</v>
      </c>
      <c r="C109" s="155" t="s">
        <v>118</v>
      </c>
      <c r="D109" s="155" t="s">
        <v>229</v>
      </c>
      <c r="E109" s="155"/>
      <c r="F109" s="155"/>
      <c r="G109" s="155"/>
      <c r="H109" s="155">
        <v>0</v>
      </c>
      <c r="I109" s="155"/>
      <c r="J109" s="196"/>
      <c r="K109" s="196" t="s">
        <v>196</v>
      </c>
      <c r="L109" s="197"/>
      <c r="M109" s="197"/>
      <c r="N109" s="197"/>
      <c r="O109" s="197"/>
      <c r="P109" s="39"/>
      <c r="Q109" s="39"/>
      <c r="R109" s="197"/>
    </row>
    <row r="110" spans="1:18" ht="22.5" hidden="1" thickBot="1" x14ac:dyDescent="0.3">
      <c r="A110" s="4"/>
      <c r="B110" s="131" t="s">
        <v>297</v>
      </c>
      <c r="C110" s="94"/>
      <c r="D110" s="94"/>
      <c r="E110" s="94"/>
      <c r="F110" s="94"/>
      <c r="G110" s="94"/>
      <c r="H110" s="94"/>
      <c r="I110" s="94"/>
      <c r="J110" s="196"/>
      <c r="K110" s="196"/>
      <c r="L110" s="197"/>
      <c r="M110" s="197"/>
      <c r="N110" s="197"/>
      <c r="O110" s="197"/>
      <c r="P110" s="39"/>
      <c r="Q110" s="39"/>
      <c r="R110" s="197"/>
    </row>
    <row r="111" spans="1:18" hidden="1" x14ac:dyDescent="0.25">
      <c r="A111" s="4"/>
      <c r="B111" s="232" t="s">
        <v>298</v>
      </c>
      <c r="C111" s="96" t="s">
        <v>119</v>
      </c>
      <c r="D111" s="96" t="s">
        <v>229</v>
      </c>
      <c r="E111" s="96"/>
      <c r="F111" s="96"/>
      <c r="G111" s="96"/>
      <c r="H111" s="96" t="s">
        <v>268</v>
      </c>
      <c r="I111" s="96"/>
      <c r="J111" s="196"/>
      <c r="K111" s="196" t="s">
        <v>196</v>
      </c>
      <c r="L111" s="197"/>
      <c r="M111" s="197"/>
      <c r="N111" s="197"/>
      <c r="O111" s="197"/>
      <c r="P111" s="39"/>
      <c r="Q111" s="39"/>
      <c r="R111" s="197"/>
    </row>
    <row r="112" spans="1:18" ht="22.5" hidden="1" thickBot="1" x14ac:dyDescent="0.3">
      <c r="A112" s="112"/>
      <c r="B112" s="37" t="s">
        <v>87</v>
      </c>
      <c r="C112" s="105" t="s">
        <v>119</v>
      </c>
      <c r="D112" s="105" t="s">
        <v>229</v>
      </c>
      <c r="E112" s="105"/>
      <c r="F112" s="105"/>
      <c r="G112" s="105"/>
      <c r="H112" s="105" t="s">
        <v>268</v>
      </c>
      <c r="I112" s="105"/>
      <c r="J112" s="199"/>
      <c r="K112" s="199" t="s">
        <v>196</v>
      </c>
      <c r="L112" s="200"/>
      <c r="M112" s="200"/>
      <c r="N112" s="200"/>
      <c r="O112" s="200"/>
      <c r="P112" s="60"/>
      <c r="Q112" s="60"/>
      <c r="R112" s="200"/>
    </row>
    <row r="113" spans="1:18" ht="21" hidden="1" customHeight="1" x14ac:dyDescent="0.25">
      <c r="A113" s="4" t="s">
        <v>296</v>
      </c>
      <c r="B113" s="137" t="s">
        <v>299</v>
      </c>
      <c r="C113" s="172" t="s">
        <v>120</v>
      </c>
      <c r="D113" s="172" t="s">
        <v>229</v>
      </c>
      <c r="E113" s="172"/>
      <c r="F113" s="172"/>
      <c r="G113" s="172"/>
      <c r="H113" s="172">
        <v>1</v>
      </c>
      <c r="I113" s="172"/>
      <c r="J113" s="101" t="s">
        <v>220</v>
      </c>
      <c r="K113" s="196" t="s">
        <v>196</v>
      </c>
      <c r="L113" s="197"/>
      <c r="M113" s="197"/>
      <c r="N113" s="197"/>
      <c r="O113" s="197"/>
      <c r="P113" s="39"/>
      <c r="Q113" s="39" t="s">
        <v>159</v>
      </c>
      <c r="R113" s="197"/>
    </row>
    <row r="114" spans="1:18" ht="22.5" hidden="1" thickBot="1" x14ac:dyDescent="0.3">
      <c r="A114" s="4"/>
      <c r="B114" s="131" t="s">
        <v>300</v>
      </c>
      <c r="C114" s="94" t="s">
        <v>304</v>
      </c>
      <c r="D114" s="94" t="s">
        <v>229</v>
      </c>
      <c r="E114" s="94"/>
      <c r="F114" s="94"/>
      <c r="G114" s="94"/>
      <c r="H114" s="94">
        <v>0</v>
      </c>
      <c r="I114" s="94"/>
      <c r="J114" s="196"/>
      <c r="K114" s="196" t="s">
        <v>196</v>
      </c>
      <c r="L114" s="197"/>
      <c r="M114" s="197"/>
      <c r="N114" s="197"/>
      <c r="O114" s="197"/>
      <c r="P114" s="39"/>
      <c r="Q114" s="39"/>
      <c r="R114" s="197"/>
    </row>
    <row r="115" spans="1:18" hidden="1" x14ac:dyDescent="0.25">
      <c r="A115" s="4"/>
      <c r="B115" s="233" t="s">
        <v>301</v>
      </c>
      <c r="C115" s="96" t="s">
        <v>113</v>
      </c>
      <c r="D115" s="96" t="s">
        <v>229</v>
      </c>
      <c r="E115" s="96"/>
      <c r="F115" s="96"/>
      <c r="G115" s="96"/>
      <c r="H115" s="96" t="s">
        <v>268</v>
      </c>
      <c r="I115" s="96"/>
      <c r="J115" s="196"/>
      <c r="K115" s="196" t="s">
        <v>196</v>
      </c>
      <c r="L115" s="197"/>
      <c r="M115" s="197"/>
      <c r="N115" s="197"/>
      <c r="O115" s="197"/>
      <c r="P115" s="39"/>
      <c r="Q115" s="39"/>
      <c r="R115" s="197"/>
    </row>
    <row r="116" spans="1:18" hidden="1" x14ac:dyDescent="0.25">
      <c r="A116" s="4"/>
      <c r="B116" s="119" t="s">
        <v>302</v>
      </c>
      <c r="C116" s="190" t="s">
        <v>119</v>
      </c>
      <c r="D116" s="190" t="s">
        <v>229</v>
      </c>
      <c r="E116" s="190"/>
      <c r="F116" s="190"/>
      <c r="G116" s="190"/>
      <c r="H116" s="190" t="s">
        <v>268</v>
      </c>
      <c r="I116" s="190"/>
      <c r="J116" s="196"/>
      <c r="K116" s="196" t="s">
        <v>196</v>
      </c>
      <c r="L116" s="197"/>
      <c r="M116" s="197"/>
      <c r="N116" s="197"/>
      <c r="O116" s="197"/>
      <c r="P116" s="39"/>
      <c r="Q116" s="39"/>
      <c r="R116" s="197"/>
    </row>
    <row r="117" spans="1:18" ht="22.5" hidden="1" thickBot="1" x14ac:dyDescent="0.3">
      <c r="A117" s="112"/>
      <c r="B117" s="122" t="s">
        <v>303</v>
      </c>
      <c r="C117" s="105" t="s">
        <v>113</v>
      </c>
      <c r="D117" s="105" t="s">
        <v>229</v>
      </c>
      <c r="E117" s="105"/>
      <c r="F117" s="105"/>
      <c r="G117" s="105"/>
      <c r="H117" s="105" t="s">
        <v>268</v>
      </c>
      <c r="I117" s="105"/>
      <c r="J117" s="199"/>
      <c r="K117" s="199" t="s">
        <v>196</v>
      </c>
      <c r="L117" s="200"/>
      <c r="M117" s="200"/>
      <c r="N117" s="200"/>
      <c r="O117" s="200"/>
      <c r="P117" s="60"/>
      <c r="Q117" s="60"/>
      <c r="R117" s="200"/>
    </row>
    <row r="118" spans="1:18" ht="22.5" hidden="1" thickBot="1" x14ac:dyDescent="0.3">
      <c r="A118" s="742" t="s">
        <v>106</v>
      </c>
      <c r="B118" s="743"/>
      <c r="C118" s="743"/>
      <c r="D118" s="743"/>
      <c r="E118" s="743"/>
      <c r="F118" s="743"/>
      <c r="G118" s="743"/>
      <c r="H118" s="743"/>
      <c r="I118" s="743"/>
      <c r="J118" s="743"/>
      <c r="K118" s="743"/>
      <c r="L118" s="743"/>
      <c r="M118" s="743"/>
      <c r="N118" s="743"/>
      <c r="O118" s="743"/>
      <c r="P118" s="743"/>
      <c r="Q118" s="743"/>
      <c r="R118" s="744"/>
    </row>
    <row r="119" spans="1:18" ht="22.5" hidden="1" customHeight="1" x14ac:dyDescent="0.25">
      <c r="A119" s="3" t="s">
        <v>81</v>
      </c>
      <c r="B119" s="127" t="s">
        <v>305</v>
      </c>
      <c r="C119" s="91" t="s">
        <v>113</v>
      </c>
      <c r="D119" s="91" t="s">
        <v>229</v>
      </c>
      <c r="E119" s="91">
        <v>100</v>
      </c>
      <c r="F119" s="91"/>
      <c r="G119" s="91"/>
      <c r="H119" s="91"/>
      <c r="I119" s="89"/>
      <c r="J119" s="100" t="s">
        <v>219</v>
      </c>
      <c r="K119" s="100" t="s">
        <v>190</v>
      </c>
      <c r="L119" s="167"/>
      <c r="M119" s="167"/>
      <c r="N119" s="167"/>
      <c r="O119" s="167"/>
      <c r="P119" s="41"/>
      <c r="Q119" s="41"/>
      <c r="R119" s="167"/>
    </row>
    <row r="120" spans="1:18" hidden="1" x14ac:dyDescent="0.25">
      <c r="A120" s="4"/>
      <c r="B120" s="138" t="s">
        <v>306</v>
      </c>
      <c r="C120" s="155" t="s">
        <v>113</v>
      </c>
      <c r="D120" s="155" t="s">
        <v>229</v>
      </c>
      <c r="E120" s="155">
        <v>90</v>
      </c>
      <c r="F120" s="155"/>
      <c r="G120" s="155"/>
      <c r="H120" s="155"/>
      <c r="I120" s="90"/>
      <c r="J120" s="101"/>
      <c r="K120" s="101" t="s">
        <v>190</v>
      </c>
      <c r="L120" s="197"/>
      <c r="M120" s="197"/>
      <c r="N120" s="197"/>
      <c r="O120" s="197"/>
      <c r="P120" s="39"/>
      <c r="Q120" s="39" t="s">
        <v>165</v>
      </c>
      <c r="R120" s="197"/>
    </row>
    <row r="121" spans="1:18" hidden="1" x14ac:dyDescent="0.25">
      <c r="A121" s="4"/>
      <c r="B121" s="138" t="s">
        <v>307</v>
      </c>
      <c r="C121" s="155" t="s">
        <v>113</v>
      </c>
      <c r="D121" s="155" t="s">
        <v>229</v>
      </c>
      <c r="E121" s="155"/>
      <c r="F121" s="155"/>
      <c r="G121" s="155"/>
      <c r="H121" s="155"/>
      <c r="I121" s="90"/>
      <c r="J121" s="101"/>
      <c r="K121" s="101"/>
      <c r="L121" s="197"/>
      <c r="M121" s="197"/>
      <c r="N121" s="197"/>
      <c r="O121" s="197"/>
      <c r="P121" s="39"/>
      <c r="Q121" s="39"/>
      <c r="R121" s="197"/>
    </row>
    <row r="122" spans="1:18" hidden="1" x14ac:dyDescent="0.25">
      <c r="A122" s="4"/>
      <c r="B122" s="138" t="s">
        <v>308</v>
      </c>
      <c r="C122" s="155" t="s">
        <v>118</v>
      </c>
      <c r="D122" s="155" t="s">
        <v>229</v>
      </c>
      <c r="E122" s="155"/>
      <c r="F122" s="155"/>
      <c r="G122" s="155"/>
      <c r="H122" s="155"/>
      <c r="I122" s="90"/>
      <c r="J122" s="196"/>
      <c r="K122" s="196" t="s">
        <v>190</v>
      </c>
      <c r="L122" s="197"/>
      <c r="M122" s="197"/>
      <c r="N122" s="197"/>
      <c r="O122" s="197"/>
      <c r="P122" s="39"/>
      <c r="Q122" s="39"/>
      <c r="R122" s="197"/>
    </row>
    <row r="123" spans="1:18" ht="22.5" hidden="1" thickBot="1" x14ac:dyDescent="0.3">
      <c r="A123" s="4"/>
      <c r="B123" s="131" t="s">
        <v>309</v>
      </c>
      <c r="C123" s="94" t="s">
        <v>130</v>
      </c>
      <c r="D123" s="94" t="s">
        <v>229</v>
      </c>
      <c r="E123" s="94"/>
      <c r="F123" s="94"/>
      <c r="G123" s="94"/>
      <c r="H123" s="94"/>
      <c r="I123" s="93"/>
      <c r="J123" s="196"/>
      <c r="K123" s="196" t="s">
        <v>190</v>
      </c>
      <c r="L123" s="197"/>
      <c r="M123" s="197"/>
      <c r="N123" s="197"/>
      <c r="O123" s="197"/>
      <c r="P123" s="39"/>
      <c r="Q123" s="39"/>
      <c r="R123" s="197"/>
    </row>
    <row r="124" spans="1:18" ht="44.25" hidden="1" thickBot="1" x14ac:dyDescent="0.3">
      <c r="A124" s="5"/>
      <c r="B124" s="122" t="s">
        <v>380</v>
      </c>
      <c r="C124" s="105" t="s">
        <v>113</v>
      </c>
      <c r="D124" s="105" t="s">
        <v>229</v>
      </c>
      <c r="E124" s="105">
        <v>100</v>
      </c>
      <c r="F124" s="105"/>
      <c r="G124" s="105"/>
      <c r="H124" s="105"/>
      <c r="I124" s="104"/>
      <c r="J124" s="199"/>
      <c r="K124" s="199" t="s">
        <v>190</v>
      </c>
      <c r="L124" s="200"/>
      <c r="M124" s="200"/>
      <c r="N124" s="200"/>
      <c r="O124" s="200"/>
      <c r="P124" s="60"/>
      <c r="Q124" s="60"/>
      <c r="R124" s="200"/>
    </row>
    <row r="125" spans="1:18" hidden="1" x14ac:dyDescent="0.25">
      <c r="A125" s="4" t="s">
        <v>310</v>
      </c>
      <c r="B125" s="138" t="s">
        <v>311</v>
      </c>
      <c r="C125" s="155" t="s">
        <v>113</v>
      </c>
      <c r="D125" s="155" t="s">
        <v>229</v>
      </c>
      <c r="E125" s="155">
        <v>80</v>
      </c>
      <c r="F125" s="155"/>
      <c r="G125" s="155"/>
      <c r="H125" s="155"/>
      <c r="I125" s="90"/>
      <c r="J125" s="196" t="s">
        <v>219</v>
      </c>
      <c r="K125" s="196" t="s">
        <v>190</v>
      </c>
      <c r="L125" s="197"/>
      <c r="M125" s="197"/>
      <c r="N125" s="197"/>
      <c r="O125" s="197"/>
      <c r="P125" s="39"/>
      <c r="Q125" s="39"/>
      <c r="R125" s="197"/>
    </row>
    <row r="126" spans="1:18" ht="43.5" hidden="1" x14ac:dyDescent="0.25">
      <c r="A126" s="4"/>
      <c r="B126" s="138" t="s">
        <v>312</v>
      </c>
      <c r="C126" s="155" t="s">
        <v>113</v>
      </c>
      <c r="D126" s="155" t="s">
        <v>229</v>
      </c>
      <c r="E126" s="155">
        <v>100</v>
      </c>
      <c r="F126" s="155"/>
      <c r="G126" s="155"/>
      <c r="H126" s="155"/>
      <c r="I126" s="90"/>
      <c r="J126" s="196"/>
      <c r="K126" s="196" t="s">
        <v>190</v>
      </c>
      <c r="L126" s="197"/>
      <c r="M126" s="197"/>
      <c r="N126" s="197"/>
      <c r="O126" s="197"/>
      <c r="P126" s="39"/>
      <c r="Q126" s="39"/>
      <c r="R126" s="197"/>
    </row>
    <row r="127" spans="1:18" ht="65.25" hidden="1" x14ac:dyDescent="0.25">
      <c r="A127" s="4"/>
      <c r="B127" s="230" t="s">
        <v>381</v>
      </c>
      <c r="C127" s="174" t="s">
        <v>113</v>
      </c>
      <c r="D127" s="174" t="s">
        <v>229</v>
      </c>
      <c r="E127" s="174">
        <v>100</v>
      </c>
      <c r="F127" s="174"/>
      <c r="G127" s="174"/>
      <c r="H127" s="174"/>
      <c r="I127" s="198"/>
      <c r="J127" s="196"/>
      <c r="K127" s="196" t="s">
        <v>190</v>
      </c>
      <c r="L127" s="197"/>
      <c r="M127" s="197"/>
      <c r="N127" s="197"/>
      <c r="O127" s="197"/>
      <c r="P127" s="39"/>
      <c r="Q127" s="39"/>
      <c r="R127" s="197"/>
    </row>
    <row r="128" spans="1:18" hidden="1" x14ac:dyDescent="0.25">
      <c r="A128" s="4"/>
      <c r="B128" s="230" t="s">
        <v>313</v>
      </c>
      <c r="C128" s="174" t="s">
        <v>113</v>
      </c>
      <c r="D128" s="174" t="s">
        <v>229</v>
      </c>
      <c r="E128" s="174"/>
      <c r="F128" s="174"/>
      <c r="G128" s="174"/>
      <c r="H128" s="174"/>
      <c r="I128" s="198"/>
      <c r="J128" s="196"/>
      <c r="K128" s="196" t="s">
        <v>190</v>
      </c>
      <c r="L128" s="197"/>
      <c r="M128" s="197"/>
      <c r="N128" s="197"/>
      <c r="O128" s="197"/>
      <c r="P128" s="39"/>
      <c r="Q128" s="39"/>
      <c r="R128" s="197"/>
    </row>
    <row r="129" spans="1:18" hidden="1" x14ac:dyDescent="0.25">
      <c r="A129" s="4"/>
      <c r="B129" s="230" t="s">
        <v>314</v>
      </c>
      <c r="C129" s="174" t="s">
        <v>113</v>
      </c>
      <c r="D129" s="174" t="s">
        <v>229</v>
      </c>
      <c r="E129" s="174">
        <v>90</v>
      </c>
      <c r="F129" s="174"/>
      <c r="G129" s="174"/>
      <c r="H129" s="174"/>
      <c r="I129" s="198"/>
      <c r="J129" s="196"/>
      <c r="K129" s="196" t="s">
        <v>190</v>
      </c>
      <c r="L129" s="197"/>
      <c r="M129" s="197"/>
      <c r="N129" s="197"/>
      <c r="O129" s="197"/>
      <c r="P129" s="39"/>
      <c r="Q129" s="39"/>
      <c r="R129" s="197"/>
    </row>
    <row r="130" spans="1:18" ht="44.25" hidden="1" thickBot="1" x14ac:dyDescent="0.3">
      <c r="A130" s="4"/>
      <c r="B130" s="131" t="s">
        <v>315</v>
      </c>
      <c r="C130" s="94" t="s">
        <v>304</v>
      </c>
      <c r="D130" s="94" t="s">
        <v>229</v>
      </c>
      <c r="E130" s="94"/>
      <c r="F130" s="94"/>
      <c r="G130" s="94"/>
      <c r="H130" s="94"/>
      <c r="I130" s="93"/>
      <c r="J130" s="196"/>
      <c r="K130" s="196" t="s">
        <v>190</v>
      </c>
      <c r="L130" s="197"/>
      <c r="M130" s="197"/>
      <c r="N130" s="197"/>
      <c r="O130" s="197"/>
      <c r="P130" s="39"/>
      <c r="Q130" s="39"/>
      <c r="R130" s="197"/>
    </row>
    <row r="131" spans="1:18" ht="44.25" hidden="1" thickBot="1" x14ac:dyDescent="0.3">
      <c r="A131" s="5"/>
      <c r="B131" s="235" t="s">
        <v>382</v>
      </c>
      <c r="C131" s="219" t="s">
        <v>113</v>
      </c>
      <c r="D131" s="219" t="s">
        <v>229</v>
      </c>
      <c r="E131" s="219">
        <v>100</v>
      </c>
      <c r="F131" s="219"/>
      <c r="G131" s="219"/>
      <c r="H131" s="219"/>
      <c r="I131" s="234"/>
      <c r="J131" s="199"/>
      <c r="K131" s="199" t="s">
        <v>190</v>
      </c>
      <c r="L131" s="200"/>
      <c r="M131" s="200"/>
      <c r="N131" s="200"/>
      <c r="O131" s="200"/>
      <c r="P131" s="60"/>
      <c r="Q131" s="60" t="s">
        <v>150</v>
      </c>
      <c r="R131" s="200"/>
    </row>
    <row r="132" spans="1:18" hidden="1" x14ac:dyDescent="0.25">
      <c r="A132" s="4" t="s">
        <v>82</v>
      </c>
      <c r="B132" s="127" t="s">
        <v>316</v>
      </c>
      <c r="C132" s="91" t="s">
        <v>121</v>
      </c>
      <c r="D132" s="91" t="s">
        <v>229</v>
      </c>
      <c r="E132" s="91"/>
      <c r="F132" s="91"/>
      <c r="G132" s="91"/>
      <c r="H132" s="91"/>
      <c r="I132" s="89"/>
      <c r="J132" s="196" t="s">
        <v>219</v>
      </c>
      <c r="K132" s="196" t="s">
        <v>190</v>
      </c>
      <c r="L132" s="197"/>
      <c r="M132" s="197"/>
      <c r="N132" s="197"/>
      <c r="O132" s="197"/>
      <c r="P132" s="39"/>
      <c r="Q132" s="39"/>
      <c r="R132" s="197"/>
    </row>
    <row r="133" spans="1:18" hidden="1" x14ac:dyDescent="0.25">
      <c r="A133" s="4"/>
      <c r="B133" s="137" t="s">
        <v>317</v>
      </c>
      <c r="C133" s="172" t="s">
        <v>113</v>
      </c>
      <c r="D133" s="172" t="s">
        <v>229</v>
      </c>
      <c r="E133" s="172">
        <v>100</v>
      </c>
      <c r="F133" s="172"/>
      <c r="G133" s="172"/>
      <c r="H133" s="172"/>
      <c r="I133" s="189"/>
      <c r="J133" s="196"/>
      <c r="K133" s="196"/>
      <c r="L133" s="197"/>
      <c r="M133" s="197"/>
      <c r="N133" s="197"/>
      <c r="O133" s="197"/>
      <c r="P133" s="39"/>
      <c r="Q133" s="39"/>
      <c r="R133" s="197"/>
    </row>
    <row r="134" spans="1:18" ht="43.5" hidden="1" x14ac:dyDescent="0.25">
      <c r="A134" s="4"/>
      <c r="B134" s="236" t="s">
        <v>318</v>
      </c>
      <c r="C134" s="203" t="s">
        <v>113</v>
      </c>
      <c r="D134" s="203" t="s">
        <v>229</v>
      </c>
      <c r="E134" s="203">
        <v>100</v>
      </c>
      <c r="F134" s="203"/>
      <c r="G134" s="203"/>
      <c r="H134" s="203"/>
      <c r="I134" s="73"/>
      <c r="J134" s="196"/>
      <c r="K134" s="196" t="s">
        <v>190</v>
      </c>
      <c r="L134" s="156" t="s">
        <v>200</v>
      </c>
      <c r="M134" s="156"/>
      <c r="N134" s="156"/>
      <c r="O134" s="156"/>
      <c r="P134" s="31"/>
      <c r="Q134" s="39" t="s">
        <v>164</v>
      </c>
      <c r="R134" s="197"/>
    </row>
    <row r="135" spans="1:18" ht="23.25" customHeight="1" x14ac:dyDescent="0.25">
      <c r="A135" s="4"/>
      <c r="B135" s="236" t="s">
        <v>558</v>
      </c>
      <c r="C135" s="203" t="s">
        <v>118</v>
      </c>
      <c r="D135" s="203" t="s">
        <v>229</v>
      </c>
      <c r="E135" s="203">
        <v>0</v>
      </c>
      <c r="F135" s="203"/>
      <c r="G135" s="203">
        <v>2</v>
      </c>
      <c r="H135" s="671">
        <v>6</v>
      </c>
      <c r="I135" s="73"/>
      <c r="J135" s="196"/>
      <c r="K135" s="196" t="s">
        <v>190</v>
      </c>
      <c r="L135" s="197"/>
      <c r="M135" s="197"/>
      <c r="N135" s="197"/>
      <c r="O135" s="197"/>
      <c r="P135" s="39"/>
      <c r="Q135" s="39"/>
      <c r="R135" s="407" t="s">
        <v>163</v>
      </c>
    </row>
    <row r="136" spans="1:18" ht="43.5" hidden="1" x14ac:dyDescent="0.25">
      <c r="A136" s="4"/>
      <c r="B136" s="254" t="s">
        <v>319</v>
      </c>
      <c r="C136" s="252" t="s">
        <v>113</v>
      </c>
      <c r="D136" s="252" t="s">
        <v>229</v>
      </c>
      <c r="E136" s="252"/>
      <c r="F136" s="252"/>
      <c r="G136" s="252"/>
      <c r="H136" s="252"/>
      <c r="I136" s="253"/>
      <c r="J136" s="196"/>
      <c r="K136" s="196" t="s">
        <v>190</v>
      </c>
      <c r="L136" s="197"/>
      <c r="M136" s="197"/>
      <c r="N136" s="197"/>
      <c r="O136" s="197"/>
      <c r="P136" s="39"/>
      <c r="Q136" s="39"/>
      <c r="R136" s="197"/>
    </row>
    <row r="137" spans="1:18" ht="22.5" hidden="1" thickBot="1" x14ac:dyDescent="0.3">
      <c r="A137" s="5"/>
      <c r="B137" s="132" t="s">
        <v>320</v>
      </c>
      <c r="C137" s="179" t="s">
        <v>113</v>
      </c>
      <c r="D137" s="179" t="s">
        <v>229</v>
      </c>
      <c r="E137" s="179">
        <v>0</v>
      </c>
      <c r="F137" s="179"/>
      <c r="G137" s="179"/>
      <c r="H137" s="179"/>
      <c r="I137" s="180"/>
      <c r="J137" s="199"/>
      <c r="K137" s="199" t="s">
        <v>190</v>
      </c>
      <c r="L137" s="200"/>
      <c r="M137" s="200"/>
      <c r="N137" s="200"/>
      <c r="O137" s="200"/>
      <c r="P137" s="60"/>
      <c r="Q137" s="60" t="s">
        <v>150</v>
      </c>
      <c r="R137" s="200"/>
    </row>
    <row r="138" spans="1:18" ht="22.5" hidden="1" thickBot="1" x14ac:dyDescent="0.3">
      <c r="A138" s="55" t="s">
        <v>92</v>
      </c>
      <c r="B138" s="56"/>
      <c r="C138" s="150"/>
      <c r="D138" s="150"/>
      <c r="E138" s="150"/>
      <c r="F138" s="150"/>
      <c r="G138" s="150"/>
      <c r="H138" s="150"/>
      <c r="I138" s="151"/>
      <c r="J138" s="151"/>
      <c r="K138" s="151"/>
      <c r="L138" s="150"/>
      <c r="M138" s="150"/>
      <c r="N138" s="150"/>
      <c r="O138" s="150"/>
      <c r="P138" s="57"/>
      <c r="Q138" s="57"/>
      <c r="R138" s="327"/>
    </row>
    <row r="139" spans="1:18" ht="22.5" hidden="1" thickBot="1" x14ac:dyDescent="0.3">
      <c r="A139" s="72" t="s">
        <v>94</v>
      </c>
      <c r="B139" s="34"/>
      <c r="C139" s="152"/>
      <c r="D139" s="152"/>
      <c r="E139" s="152"/>
      <c r="F139" s="152"/>
      <c r="G139" s="152"/>
      <c r="H139" s="152"/>
      <c r="I139" s="153"/>
      <c r="J139" s="153"/>
      <c r="K139" s="153"/>
      <c r="L139" s="152"/>
      <c r="M139" s="152"/>
      <c r="N139" s="152"/>
      <c r="O139" s="152"/>
      <c r="P139" s="38"/>
      <c r="Q139" s="38"/>
      <c r="R139" s="328"/>
    </row>
    <row r="140" spans="1:18" ht="21.75" hidden="1" customHeight="1" x14ac:dyDescent="0.25">
      <c r="A140" s="251"/>
      <c r="B140" s="242" t="s">
        <v>467</v>
      </c>
      <c r="C140" s="238" t="s">
        <v>129</v>
      </c>
      <c r="D140" s="238" t="s">
        <v>236</v>
      </c>
      <c r="E140" s="353">
        <v>300000</v>
      </c>
      <c r="F140" s="238"/>
      <c r="G140" s="353">
        <v>260556</v>
      </c>
      <c r="H140" s="238"/>
      <c r="I140" s="239"/>
      <c r="J140" s="101"/>
      <c r="K140" s="101" t="s">
        <v>186</v>
      </c>
      <c r="L140" s="156" t="s">
        <v>78</v>
      </c>
      <c r="M140" s="156"/>
      <c r="N140" s="156"/>
      <c r="O140" s="156"/>
      <c r="P140" s="31" t="s">
        <v>78</v>
      </c>
      <c r="Q140" s="31" t="s">
        <v>166</v>
      </c>
      <c r="R140" s="335" t="s">
        <v>150</v>
      </c>
    </row>
    <row r="141" spans="1:18" ht="21.75" hidden="1" customHeight="1" x14ac:dyDescent="0.25">
      <c r="A141" s="251"/>
      <c r="B141" s="352" t="s">
        <v>465</v>
      </c>
      <c r="C141" s="238"/>
      <c r="D141" s="238"/>
      <c r="E141" s="238"/>
      <c r="F141" s="238"/>
      <c r="G141" s="353">
        <v>136468</v>
      </c>
      <c r="H141" s="238"/>
      <c r="I141" s="239"/>
      <c r="J141" s="101"/>
      <c r="K141" s="101" t="s">
        <v>186</v>
      </c>
      <c r="L141" s="156"/>
      <c r="M141" s="156"/>
      <c r="N141" s="156"/>
      <c r="O141" s="156"/>
      <c r="P141" s="312"/>
      <c r="Q141" s="312"/>
      <c r="R141" s="335" t="s">
        <v>150</v>
      </c>
    </row>
    <row r="142" spans="1:18" ht="21.75" hidden="1" customHeight="1" x14ac:dyDescent="0.25">
      <c r="A142" s="251"/>
      <c r="B142" s="352" t="s">
        <v>466</v>
      </c>
      <c r="C142" s="238"/>
      <c r="D142" s="238"/>
      <c r="E142" s="238"/>
      <c r="F142" s="238"/>
      <c r="G142" s="238"/>
      <c r="H142" s="238"/>
      <c r="I142" s="239"/>
      <c r="J142" s="101"/>
      <c r="K142" s="101" t="s">
        <v>186</v>
      </c>
      <c r="L142" s="156"/>
      <c r="M142" s="156"/>
      <c r="N142" s="156"/>
      <c r="O142" s="156"/>
      <c r="P142" s="312"/>
      <c r="Q142" s="312"/>
      <c r="R142" s="156"/>
    </row>
    <row r="143" spans="1:18" ht="21.75" hidden="1" customHeight="1" x14ac:dyDescent="0.25">
      <c r="A143" s="251"/>
      <c r="B143" s="352" t="s">
        <v>505</v>
      </c>
      <c r="C143" s="238"/>
      <c r="D143" s="238"/>
      <c r="E143" s="238"/>
      <c r="F143" s="238"/>
      <c r="G143" s="238" t="s">
        <v>506</v>
      </c>
      <c r="H143" s="238"/>
      <c r="I143" s="239"/>
      <c r="J143" s="101"/>
      <c r="K143" s="101" t="s">
        <v>186</v>
      </c>
      <c r="L143" s="156"/>
      <c r="M143" s="156"/>
      <c r="N143" s="156"/>
      <c r="O143" s="156"/>
      <c r="P143" s="312"/>
      <c r="Q143" s="312"/>
      <c r="R143" s="383" t="s">
        <v>513</v>
      </c>
    </row>
    <row r="144" spans="1:18" ht="21.75" hidden="1" customHeight="1" x14ac:dyDescent="0.25">
      <c r="A144" s="251"/>
      <c r="B144" s="352" t="s">
        <v>533</v>
      </c>
      <c r="C144" s="238"/>
      <c r="D144" s="238"/>
      <c r="E144" s="238"/>
      <c r="F144" s="238"/>
      <c r="G144" s="238" t="s">
        <v>529</v>
      </c>
      <c r="H144" s="238"/>
      <c r="I144" s="239"/>
      <c r="J144" s="101"/>
      <c r="K144" s="101" t="s">
        <v>186</v>
      </c>
      <c r="L144" s="156"/>
      <c r="M144" s="156"/>
      <c r="N144" s="156"/>
      <c r="O144" s="156"/>
      <c r="P144" s="312"/>
      <c r="Q144" s="312"/>
      <c r="R144" s="397" t="s">
        <v>160</v>
      </c>
    </row>
    <row r="145" spans="1:18" ht="21.75" hidden="1" customHeight="1" x14ac:dyDescent="0.25">
      <c r="A145" s="251"/>
      <c r="B145" s="352" t="s">
        <v>532</v>
      </c>
      <c r="C145" s="238"/>
      <c r="D145" s="238"/>
      <c r="E145" s="238"/>
      <c r="F145" s="238"/>
      <c r="G145" s="238">
        <v>13</v>
      </c>
      <c r="H145" s="238"/>
      <c r="I145" s="239"/>
      <c r="J145" s="101"/>
      <c r="K145" s="101" t="s">
        <v>186</v>
      </c>
      <c r="L145" s="156"/>
      <c r="M145" s="156"/>
      <c r="N145" s="156"/>
      <c r="O145" s="156"/>
      <c r="P145" s="312"/>
      <c r="Q145" s="312"/>
      <c r="R145" s="397" t="s">
        <v>160</v>
      </c>
    </row>
    <row r="146" spans="1:18" ht="21.75" hidden="1" customHeight="1" x14ac:dyDescent="0.25">
      <c r="A146" s="251"/>
      <c r="B146" s="352" t="s">
        <v>534</v>
      </c>
      <c r="C146" s="238"/>
      <c r="D146" s="238"/>
      <c r="E146" s="238"/>
      <c r="F146" s="238"/>
      <c r="G146" s="238">
        <v>5</v>
      </c>
      <c r="H146" s="238"/>
      <c r="I146" s="239"/>
      <c r="J146" s="101"/>
      <c r="K146" s="101" t="s">
        <v>186</v>
      </c>
      <c r="L146" s="156"/>
      <c r="M146" s="156"/>
      <c r="N146" s="156"/>
      <c r="O146" s="156"/>
      <c r="P146" s="312"/>
      <c r="Q146" s="312"/>
      <c r="R146" s="397" t="s">
        <v>160</v>
      </c>
    </row>
    <row r="147" spans="1:18" hidden="1" x14ac:dyDescent="0.25">
      <c r="A147" s="251"/>
      <c r="B147" s="257" t="s">
        <v>455</v>
      </c>
      <c r="C147" s="80" t="s">
        <v>123</v>
      </c>
      <c r="D147" s="80" t="s">
        <v>237</v>
      </c>
      <c r="E147" s="80">
        <v>75</v>
      </c>
      <c r="F147" s="80"/>
      <c r="G147" s="80">
        <v>80</v>
      </c>
      <c r="H147" s="80">
        <v>70</v>
      </c>
      <c r="I147" s="215"/>
      <c r="J147" s="101"/>
      <c r="K147" s="101" t="s">
        <v>186</v>
      </c>
      <c r="L147" s="156" t="s">
        <v>78</v>
      </c>
      <c r="M147" s="156"/>
      <c r="N147" s="156"/>
      <c r="O147" s="156"/>
      <c r="P147" s="31" t="s">
        <v>227</v>
      </c>
      <c r="Q147" s="31" t="s">
        <v>150</v>
      </c>
      <c r="R147" s="335" t="s">
        <v>456</v>
      </c>
    </row>
    <row r="148" spans="1:18" hidden="1" x14ac:dyDescent="0.25">
      <c r="A148" s="251"/>
      <c r="B148" s="257" t="s">
        <v>450</v>
      </c>
      <c r="C148" s="80"/>
      <c r="D148" s="80"/>
      <c r="E148" s="80"/>
      <c r="F148" s="80"/>
      <c r="G148" s="80"/>
      <c r="H148" s="80">
        <v>51</v>
      </c>
      <c r="I148" s="215"/>
      <c r="J148" s="101"/>
      <c r="K148" s="101" t="s">
        <v>186</v>
      </c>
      <c r="L148" s="156"/>
      <c r="M148" s="156"/>
      <c r="N148" s="156"/>
      <c r="O148" s="156"/>
      <c r="P148" s="310"/>
      <c r="Q148" s="310"/>
      <c r="R148" s="335" t="s">
        <v>456</v>
      </c>
    </row>
    <row r="149" spans="1:18" hidden="1" x14ac:dyDescent="0.25">
      <c r="A149" s="251"/>
      <c r="B149" s="257" t="s">
        <v>451</v>
      </c>
      <c r="C149" s="80"/>
      <c r="D149" s="80"/>
      <c r="E149" s="80"/>
      <c r="F149" s="80"/>
      <c r="G149" s="80">
        <v>69</v>
      </c>
      <c r="H149" s="80">
        <v>67</v>
      </c>
      <c r="I149" s="215"/>
      <c r="J149" s="101"/>
      <c r="K149" s="101" t="s">
        <v>186</v>
      </c>
      <c r="L149" s="156"/>
      <c r="M149" s="156"/>
      <c r="N149" s="156"/>
      <c r="O149" s="156"/>
      <c r="P149" s="310"/>
      <c r="Q149" s="310"/>
      <c r="R149" s="335" t="s">
        <v>456</v>
      </c>
    </row>
    <row r="150" spans="1:18" hidden="1" x14ac:dyDescent="0.25">
      <c r="A150" s="251"/>
      <c r="B150" s="257" t="s">
        <v>452</v>
      </c>
      <c r="C150" s="80"/>
      <c r="D150" s="80"/>
      <c r="E150" s="80"/>
      <c r="F150" s="80"/>
      <c r="G150" s="80"/>
      <c r="H150" s="80"/>
      <c r="I150" s="215"/>
      <c r="J150" s="101"/>
      <c r="K150" s="101"/>
      <c r="L150" s="156"/>
      <c r="M150" s="156"/>
      <c r="N150" s="156"/>
      <c r="O150" s="156"/>
      <c r="P150" s="310"/>
      <c r="Q150" s="310"/>
      <c r="R150" s="156"/>
    </row>
    <row r="151" spans="1:18" hidden="1" x14ac:dyDescent="0.25">
      <c r="A151" s="251"/>
      <c r="B151" s="257" t="s">
        <v>321</v>
      </c>
      <c r="C151" s="80" t="s">
        <v>123</v>
      </c>
      <c r="D151" s="80" t="s">
        <v>237</v>
      </c>
      <c r="E151" s="80"/>
      <c r="F151" s="80"/>
      <c r="G151" s="80"/>
      <c r="H151" s="80"/>
      <c r="I151" s="215"/>
      <c r="J151" s="101"/>
      <c r="K151" s="101" t="s">
        <v>186</v>
      </c>
      <c r="L151" s="156"/>
      <c r="M151" s="156"/>
      <c r="N151" s="156"/>
      <c r="O151" s="156"/>
      <c r="P151" s="113"/>
      <c r="Q151" s="113"/>
      <c r="R151" s="156"/>
    </row>
    <row r="152" spans="1:18" hidden="1" x14ac:dyDescent="0.25">
      <c r="A152" s="251"/>
      <c r="B152" s="236" t="s">
        <v>170</v>
      </c>
      <c r="C152" s="80" t="s">
        <v>123</v>
      </c>
      <c r="D152" s="80" t="s">
        <v>237</v>
      </c>
      <c r="E152" s="80">
        <v>7</v>
      </c>
      <c r="F152" s="80"/>
      <c r="G152" s="80">
        <v>3</v>
      </c>
      <c r="H152" s="80"/>
      <c r="I152" s="246"/>
      <c r="J152" s="101"/>
      <c r="K152" s="101" t="s">
        <v>186</v>
      </c>
      <c r="L152" s="156" t="s">
        <v>78</v>
      </c>
      <c r="M152" s="156"/>
      <c r="N152" s="156"/>
      <c r="O152" s="156"/>
      <c r="P152" s="31" t="s">
        <v>78</v>
      </c>
      <c r="Q152" s="31" t="s">
        <v>150</v>
      </c>
      <c r="R152" s="335" t="s">
        <v>150</v>
      </c>
    </row>
    <row r="153" spans="1:18" hidden="1" x14ac:dyDescent="0.25">
      <c r="A153" s="251"/>
      <c r="B153" s="236" t="s">
        <v>459</v>
      </c>
      <c r="C153" s="80"/>
      <c r="D153" s="80"/>
      <c r="E153" s="80"/>
      <c r="F153" s="80"/>
      <c r="G153" s="342">
        <v>8649834.1000000108</v>
      </c>
      <c r="H153" s="80"/>
      <c r="I153" s="241"/>
      <c r="J153" s="101"/>
      <c r="K153" s="101" t="s">
        <v>186</v>
      </c>
      <c r="L153" s="156"/>
      <c r="M153" s="156"/>
      <c r="N153" s="156"/>
      <c r="O153" s="156"/>
      <c r="P153" s="312"/>
      <c r="Q153" s="312"/>
      <c r="R153" s="335" t="s">
        <v>150</v>
      </c>
    </row>
    <row r="154" spans="1:18" hidden="1" x14ac:dyDescent="0.25">
      <c r="A154" s="251"/>
      <c r="B154" s="236" t="s">
        <v>460</v>
      </c>
      <c r="C154" s="80"/>
      <c r="D154" s="80"/>
      <c r="E154" s="80"/>
      <c r="F154" s="80"/>
      <c r="G154" s="342">
        <v>9416307.1199999992</v>
      </c>
      <c r="H154" s="80"/>
      <c r="I154" s="241"/>
      <c r="J154" s="101"/>
      <c r="K154" s="101" t="s">
        <v>186</v>
      </c>
      <c r="L154" s="156"/>
      <c r="M154" s="156"/>
      <c r="N154" s="156"/>
      <c r="O154" s="156"/>
      <c r="P154" s="312"/>
      <c r="Q154" s="312"/>
      <c r="R154" s="335" t="s">
        <v>150</v>
      </c>
    </row>
    <row r="155" spans="1:18" hidden="1" x14ac:dyDescent="0.25">
      <c r="A155" s="251"/>
      <c r="B155" s="236" t="s">
        <v>463</v>
      </c>
      <c r="C155" s="80"/>
      <c r="D155" s="80"/>
      <c r="E155" s="80">
        <v>95</v>
      </c>
      <c r="F155" s="80"/>
      <c r="G155" s="350">
        <v>426</v>
      </c>
      <c r="H155" s="80"/>
      <c r="I155" s="241"/>
      <c r="J155" s="101"/>
      <c r="K155" s="101" t="s">
        <v>186</v>
      </c>
      <c r="L155" s="156"/>
      <c r="M155" s="156"/>
      <c r="N155" s="156"/>
      <c r="O155" s="156"/>
      <c r="P155" s="312"/>
      <c r="Q155" s="312"/>
      <c r="R155" s="335" t="s">
        <v>150</v>
      </c>
    </row>
    <row r="156" spans="1:18" hidden="1" x14ac:dyDescent="0.25">
      <c r="A156" s="251"/>
      <c r="B156" s="236" t="s">
        <v>168</v>
      </c>
      <c r="C156" s="80"/>
      <c r="D156" s="80"/>
      <c r="E156" s="80">
        <v>230</v>
      </c>
      <c r="F156" s="80"/>
      <c r="G156" s="351">
        <v>1295</v>
      </c>
      <c r="H156" s="80"/>
      <c r="I156" s="241"/>
      <c r="J156" s="101"/>
      <c r="K156" s="101" t="s">
        <v>186</v>
      </c>
      <c r="L156" s="156"/>
      <c r="M156" s="156"/>
      <c r="N156" s="156"/>
      <c r="O156" s="156"/>
      <c r="P156" s="312"/>
      <c r="Q156" s="312"/>
      <c r="R156" s="335" t="s">
        <v>150</v>
      </c>
    </row>
    <row r="157" spans="1:18" hidden="1" x14ac:dyDescent="0.25">
      <c r="A157" s="251"/>
      <c r="B157" s="236" t="s">
        <v>169</v>
      </c>
      <c r="C157" s="80"/>
      <c r="D157" s="80"/>
      <c r="E157" s="80" t="s">
        <v>464</v>
      </c>
      <c r="F157" s="80"/>
      <c r="G157" s="351">
        <v>6</v>
      </c>
      <c r="H157" s="80"/>
      <c r="I157" s="241"/>
      <c r="J157" s="101"/>
      <c r="K157" s="101" t="s">
        <v>186</v>
      </c>
      <c r="L157" s="156"/>
      <c r="M157" s="156"/>
      <c r="N157" s="156"/>
      <c r="O157" s="156"/>
      <c r="P157" s="312"/>
      <c r="Q157" s="312"/>
      <c r="R157" s="335" t="s">
        <v>150</v>
      </c>
    </row>
    <row r="158" spans="1:18" hidden="1" x14ac:dyDescent="0.25">
      <c r="A158" s="251"/>
      <c r="B158" s="236" t="s">
        <v>469</v>
      </c>
      <c r="C158" s="80"/>
      <c r="D158" s="80"/>
      <c r="E158" s="80"/>
      <c r="F158" s="80"/>
      <c r="G158" s="351">
        <v>39</v>
      </c>
      <c r="H158" s="80"/>
      <c r="I158" s="241"/>
      <c r="J158" s="101"/>
      <c r="K158" s="101" t="s">
        <v>186</v>
      </c>
      <c r="L158" s="156"/>
      <c r="M158" s="156"/>
      <c r="N158" s="156"/>
      <c r="O158" s="156"/>
      <c r="P158" s="312"/>
      <c r="Q158" s="312"/>
      <c r="R158" s="335" t="s">
        <v>150</v>
      </c>
    </row>
    <row r="159" spans="1:18" hidden="1" x14ac:dyDescent="0.25">
      <c r="A159" s="251"/>
      <c r="B159" s="236" t="s">
        <v>475</v>
      </c>
      <c r="C159" s="80"/>
      <c r="D159" s="80"/>
      <c r="E159" s="80"/>
      <c r="F159" s="80"/>
      <c r="G159" s="351">
        <v>48</v>
      </c>
      <c r="H159" s="80"/>
      <c r="I159" s="241"/>
      <c r="J159" s="101"/>
      <c r="K159" s="101" t="s">
        <v>186</v>
      </c>
      <c r="L159" s="156"/>
      <c r="M159" s="156"/>
      <c r="N159" s="156"/>
      <c r="O159" s="156"/>
      <c r="P159" s="312"/>
      <c r="Q159" s="312"/>
      <c r="R159" s="335" t="s">
        <v>150</v>
      </c>
    </row>
    <row r="160" spans="1:18" ht="22.5" hidden="1" thickBot="1" x14ac:dyDescent="0.3">
      <c r="A160" s="251"/>
      <c r="B160" s="348" t="s">
        <v>476</v>
      </c>
      <c r="C160" s="349"/>
      <c r="D160" s="349"/>
      <c r="E160" s="349"/>
      <c r="F160" s="349"/>
      <c r="G160" s="356">
        <v>0.40300000000000002</v>
      </c>
      <c r="H160" s="349"/>
      <c r="I160" s="241"/>
      <c r="J160" s="101"/>
      <c r="K160" s="101" t="s">
        <v>186</v>
      </c>
      <c r="L160" s="156"/>
      <c r="M160" s="156"/>
      <c r="N160" s="156"/>
      <c r="O160" s="156"/>
      <c r="P160" s="312"/>
      <c r="Q160" s="312"/>
      <c r="R160" s="335" t="s">
        <v>150</v>
      </c>
    </row>
    <row r="161" spans="1:18" ht="22.5" hidden="1" thickBot="1" x14ac:dyDescent="0.3">
      <c r="A161" s="256"/>
      <c r="B161" s="132" t="s">
        <v>322</v>
      </c>
      <c r="C161" s="265" t="s">
        <v>113</v>
      </c>
      <c r="D161" s="265" t="s">
        <v>237</v>
      </c>
      <c r="E161" s="265"/>
      <c r="F161" s="265"/>
      <c r="G161" s="265"/>
      <c r="H161" s="265"/>
      <c r="I161" s="266"/>
      <c r="J161" s="106"/>
      <c r="K161" s="106" t="s">
        <v>186</v>
      </c>
      <c r="L161" s="169"/>
      <c r="M161" s="169"/>
      <c r="N161" s="169"/>
      <c r="O161" s="169"/>
      <c r="P161" s="42" t="s">
        <v>78</v>
      </c>
      <c r="Q161" s="67"/>
      <c r="R161" s="169"/>
    </row>
    <row r="162" spans="1:18" ht="22.5" hidden="1" thickBot="1" x14ac:dyDescent="0.3">
      <c r="A162" s="51" t="s">
        <v>93</v>
      </c>
      <c r="B162" s="34"/>
      <c r="C162" s="152"/>
      <c r="D162" s="152"/>
      <c r="E162" s="152"/>
      <c r="F162" s="152"/>
      <c r="G162" s="152"/>
      <c r="H162" s="152"/>
      <c r="I162" s="153"/>
      <c r="J162" s="153"/>
      <c r="K162" s="153" t="s">
        <v>186</v>
      </c>
      <c r="L162" s="152"/>
      <c r="M162" s="152"/>
      <c r="N162" s="152"/>
      <c r="O162" s="152"/>
      <c r="P162" s="38"/>
      <c r="Q162" s="38"/>
      <c r="R162" s="328"/>
    </row>
    <row r="163" spans="1:18" ht="43.5" hidden="1" x14ac:dyDescent="0.25">
      <c r="A163" s="3" t="s">
        <v>323</v>
      </c>
      <c r="B163" s="127" t="s">
        <v>324</v>
      </c>
      <c r="C163" s="91" t="s">
        <v>325</v>
      </c>
      <c r="D163" s="91" t="s">
        <v>237</v>
      </c>
      <c r="E163" s="91"/>
      <c r="F163" s="91"/>
      <c r="G163" s="91"/>
      <c r="H163" s="91"/>
      <c r="I163" s="89"/>
      <c r="J163" s="100" t="s">
        <v>32</v>
      </c>
      <c r="K163" s="100" t="s">
        <v>186</v>
      </c>
      <c r="L163" s="167"/>
      <c r="M163" s="167"/>
      <c r="N163" s="167"/>
      <c r="O163" s="167"/>
      <c r="P163" s="41"/>
      <c r="Q163" s="41"/>
      <c r="R163" s="330"/>
    </row>
    <row r="164" spans="1:18" hidden="1" x14ac:dyDescent="0.25">
      <c r="A164" s="4"/>
      <c r="B164" s="230" t="s">
        <v>326</v>
      </c>
      <c r="C164" s="174" t="s">
        <v>129</v>
      </c>
      <c r="D164" s="174" t="s">
        <v>237</v>
      </c>
      <c r="E164" s="174"/>
      <c r="F164" s="174"/>
      <c r="G164" s="174"/>
      <c r="H164" s="174"/>
      <c r="I164" s="198"/>
      <c r="J164" s="101"/>
      <c r="K164" s="101" t="s">
        <v>186</v>
      </c>
      <c r="L164" s="156"/>
      <c r="M164" s="156"/>
      <c r="N164" s="156"/>
      <c r="O164" s="156"/>
      <c r="P164" s="31"/>
      <c r="Q164" s="31"/>
      <c r="R164" s="197"/>
    </row>
    <row r="165" spans="1:18" hidden="1" x14ac:dyDescent="0.25">
      <c r="A165" s="32"/>
      <c r="B165" s="255" t="s">
        <v>327</v>
      </c>
      <c r="C165" s="103" t="s">
        <v>123</v>
      </c>
      <c r="D165" s="103" t="s">
        <v>237</v>
      </c>
      <c r="E165" s="103"/>
      <c r="F165" s="103"/>
      <c r="G165" s="103"/>
      <c r="H165" s="103"/>
      <c r="I165" s="102"/>
      <c r="J165" s="101"/>
      <c r="K165" s="101" t="s">
        <v>186</v>
      </c>
      <c r="L165" s="156"/>
      <c r="M165" s="156"/>
      <c r="N165" s="156"/>
      <c r="O165" s="156"/>
      <c r="P165" s="31"/>
      <c r="Q165" s="31"/>
      <c r="R165" s="197"/>
    </row>
    <row r="166" spans="1:18" ht="22.5" hidden="1" thickBot="1" x14ac:dyDescent="0.3">
      <c r="A166" s="126"/>
      <c r="B166" s="122" t="s">
        <v>328</v>
      </c>
      <c r="C166" s="105" t="s">
        <v>119</v>
      </c>
      <c r="D166" s="105" t="s">
        <v>237</v>
      </c>
      <c r="E166" s="105"/>
      <c r="F166" s="105"/>
      <c r="G166" s="105"/>
      <c r="H166" s="105"/>
      <c r="I166" s="104"/>
      <c r="J166" s="101"/>
      <c r="K166" s="101" t="s">
        <v>186</v>
      </c>
      <c r="L166" s="156"/>
      <c r="M166" s="156"/>
      <c r="N166" s="156"/>
      <c r="O166" s="156"/>
      <c r="P166" s="31"/>
      <c r="Q166" s="31"/>
      <c r="R166" s="197"/>
    </row>
    <row r="167" spans="1:18" ht="43.5" hidden="1" x14ac:dyDescent="0.25">
      <c r="A167" s="4" t="s">
        <v>329</v>
      </c>
      <c r="B167" s="242" t="s">
        <v>330</v>
      </c>
      <c r="C167" s="238" t="s">
        <v>113</v>
      </c>
      <c r="D167" s="238" t="s">
        <v>237</v>
      </c>
      <c r="E167" s="238"/>
      <c r="F167" s="238"/>
      <c r="G167" s="238"/>
      <c r="H167" s="238"/>
      <c r="I167" s="239"/>
      <c r="J167" s="101"/>
      <c r="K167" s="101" t="s">
        <v>186</v>
      </c>
      <c r="L167" s="156"/>
      <c r="M167" s="156"/>
      <c r="N167" s="156"/>
      <c r="O167" s="156"/>
      <c r="P167" s="31"/>
      <c r="Q167" s="31" t="s">
        <v>152</v>
      </c>
      <c r="R167" s="197"/>
    </row>
    <row r="168" spans="1:18" hidden="1" x14ac:dyDescent="0.25">
      <c r="A168" s="4"/>
      <c r="B168" s="242" t="s">
        <v>503</v>
      </c>
      <c r="C168" s="238"/>
      <c r="D168" s="238"/>
      <c r="E168" s="238">
        <v>70</v>
      </c>
      <c r="F168" s="238"/>
      <c r="G168" s="238">
        <v>48</v>
      </c>
      <c r="H168" s="238"/>
      <c r="I168" s="239"/>
      <c r="J168" s="101"/>
      <c r="K168" s="101" t="s">
        <v>186</v>
      </c>
      <c r="L168" s="156"/>
      <c r="M168" s="156"/>
      <c r="N168" s="156"/>
      <c r="O168" s="156"/>
      <c r="P168" s="312"/>
      <c r="Q168" s="312"/>
      <c r="R168" s="381" t="s">
        <v>513</v>
      </c>
    </row>
    <row r="169" spans="1:18" hidden="1" x14ac:dyDescent="0.25">
      <c r="A169" s="4"/>
      <c r="B169" s="236" t="s">
        <v>33</v>
      </c>
      <c r="C169" s="80" t="s">
        <v>113</v>
      </c>
      <c r="D169" s="80" t="s">
        <v>237</v>
      </c>
      <c r="E169" s="80"/>
      <c r="F169" s="80"/>
      <c r="G169" s="80"/>
      <c r="H169" s="80"/>
      <c r="I169" s="215"/>
      <c r="J169" s="101"/>
      <c r="K169" s="101" t="s">
        <v>186</v>
      </c>
      <c r="L169" s="156"/>
      <c r="M169" s="156"/>
      <c r="N169" s="156"/>
      <c r="O169" s="156"/>
      <c r="P169" s="113"/>
      <c r="Q169" s="113"/>
      <c r="R169" s="197"/>
    </row>
    <row r="170" spans="1:18" hidden="1" x14ac:dyDescent="0.25">
      <c r="A170" s="4"/>
      <c r="B170" s="243" t="s">
        <v>331</v>
      </c>
      <c r="C170" s="240" t="s">
        <v>113</v>
      </c>
      <c r="D170" s="240" t="s">
        <v>237</v>
      </c>
      <c r="E170" s="240"/>
      <c r="F170" s="240"/>
      <c r="G170" s="240"/>
      <c r="H170" s="240"/>
      <c r="I170" s="241"/>
      <c r="J170" s="101"/>
      <c r="K170" s="101" t="s">
        <v>186</v>
      </c>
      <c r="L170" s="156"/>
      <c r="M170" s="156"/>
      <c r="N170" s="156"/>
      <c r="O170" s="156"/>
      <c r="P170" s="113"/>
      <c r="Q170" s="113"/>
      <c r="R170" s="197"/>
    </row>
    <row r="171" spans="1:18" ht="44.25" hidden="1" thickBot="1" x14ac:dyDescent="0.3">
      <c r="A171" s="126"/>
      <c r="B171" s="132" t="s">
        <v>470</v>
      </c>
      <c r="C171" s="265" t="s">
        <v>113</v>
      </c>
      <c r="D171" s="265" t="s">
        <v>237</v>
      </c>
      <c r="E171" s="265"/>
      <c r="F171" s="265"/>
      <c r="G171" s="265"/>
      <c r="H171" s="265"/>
      <c r="I171" s="266"/>
      <c r="J171" s="108"/>
      <c r="K171" s="108" t="s">
        <v>186</v>
      </c>
      <c r="L171" s="155"/>
      <c r="M171" s="156"/>
      <c r="N171" s="156"/>
      <c r="O171" s="156"/>
      <c r="P171" s="113"/>
      <c r="Q171" s="113" t="s">
        <v>150</v>
      </c>
      <c r="R171" s="156"/>
    </row>
    <row r="172" spans="1:18" hidden="1" x14ac:dyDescent="0.25">
      <c r="A172" s="4" t="s">
        <v>332</v>
      </c>
      <c r="B172" s="242" t="s">
        <v>333</v>
      </c>
      <c r="C172" s="238" t="s">
        <v>113</v>
      </c>
      <c r="D172" s="238" t="s">
        <v>237</v>
      </c>
      <c r="E172" s="238"/>
      <c r="F172" s="238"/>
      <c r="G172" s="238"/>
      <c r="H172" s="238"/>
      <c r="I172" s="239"/>
      <c r="J172" s="108"/>
      <c r="K172" s="108" t="s">
        <v>186</v>
      </c>
      <c r="L172" s="155"/>
      <c r="M172" s="156"/>
      <c r="N172" s="156"/>
      <c r="O172" s="156"/>
      <c r="P172" s="113"/>
      <c r="Q172" s="113"/>
      <c r="R172" s="156"/>
    </row>
    <row r="173" spans="1:18" hidden="1" x14ac:dyDescent="0.25">
      <c r="A173" s="4"/>
      <c r="B173" s="236" t="s">
        <v>334</v>
      </c>
      <c r="C173" s="80" t="s">
        <v>113</v>
      </c>
      <c r="D173" s="80" t="s">
        <v>237</v>
      </c>
      <c r="E173" s="80"/>
      <c r="F173" s="80"/>
      <c r="G173" s="80"/>
      <c r="H173" s="80"/>
      <c r="I173" s="246"/>
      <c r="J173" s="108"/>
      <c r="K173" s="108" t="s">
        <v>186</v>
      </c>
      <c r="L173" s="155"/>
      <c r="M173" s="156"/>
      <c r="N173" s="156"/>
      <c r="O173" s="156"/>
      <c r="P173" s="113"/>
      <c r="Q173" s="113"/>
      <c r="R173" s="156"/>
    </row>
    <row r="174" spans="1:18" hidden="1" x14ac:dyDescent="0.25">
      <c r="A174" s="4"/>
      <c r="B174" s="236" t="s">
        <v>504</v>
      </c>
      <c r="C174" s="80"/>
      <c r="D174" s="80"/>
      <c r="E174" s="80">
        <v>75</v>
      </c>
      <c r="F174" s="80"/>
      <c r="G174" s="80">
        <v>70.3</v>
      </c>
      <c r="H174" s="80"/>
      <c r="I174" s="241"/>
      <c r="J174" s="108"/>
      <c r="K174" s="108" t="s">
        <v>186</v>
      </c>
      <c r="L174" s="155"/>
      <c r="M174" s="156"/>
      <c r="N174" s="156"/>
      <c r="O174" s="156"/>
      <c r="P174" s="312"/>
      <c r="Q174" s="312"/>
      <c r="R174" s="383" t="s">
        <v>513</v>
      </c>
    </row>
    <row r="175" spans="1:18" hidden="1" x14ac:dyDescent="0.25">
      <c r="A175" s="4"/>
      <c r="B175" s="119" t="s">
        <v>335</v>
      </c>
      <c r="C175" s="161" t="s">
        <v>113</v>
      </c>
      <c r="D175" s="161" t="s">
        <v>236</v>
      </c>
      <c r="E175" s="161"/>
      <c r="F175" s="161"/>
      <c r="G175" s="161"/>
      <c r="H175" s="161"/>
      <c r="I175" s="168"/>
      <c r="J175" s="108"/>
      <c r="K175" s="108" t="s">
        <v>186</v>
      </c>
      <c r="L175" s="155"/>
      <c r="M175" s="156"/>
      <c r="N175" s="156"/>
      <c r="O175" s="156"/>
      <c r="P175" s="113"/>
      <c r="Q175" s="113"/>
      <c r="R175" s="156"/>
    </row>
    <row r="176" spans="1:18" ht="43.5" hidden="1" x14ac:dyDescent="0.25">
      <c r="A176" s="296">
        <v>2.2000000000000002</v>
      </c>
      <c r="B176" s="297" t="s">
        <v>167</v>
      </c>
      <c r="C176" s="284"/>
      <c r="D176" s="284" t="s">
        <v>237</v>
      </c>
      <c r="E176" s="190">
        <v>1</v>
      </c>
      <c r="F176" s="161"/>
      <c r="G176" s="161">
        <v>1.08</v>
      </c>
      <c r="H176" s="161"/>
      <c r="I176" s="279"/>
      <c r="J176" s="108"/>
      <c r="K176" s="108" t="s">
        <v>186</v>
      </c>
      <c r="L176" s="155"/>
      <c r="M176" s="156"/>
      <c r="N176" s="156" t="s">
        <v>78</v>
      </c>
      <c r="O176" s="156"/>
      <c r="P176" s="113"/>
      <c r="Q176" s="113"/>
      <c r="R176" s="335" t="s">
        <v>150</v>
      </c>
    </row>
    <row r="177" spans="1:18" hidden="1" x14ac:dyDescent="0.25">
      <c r="A177" s="296">
        <v>2.2000000000000002</v>
      </c>
      <c r="B177" s="297" t="s">
        <v>409</v>
      </c>
      <c r="C177" s="284" t="s">
        <v>136</v>
      </c>
      <c r="D177" s="284" t="s">
        <v>237</v>
      </c>
      <c r="E177" s="190"/>
      <c r="F177" s="190"/>
      <c r="G177" s="190"/>
      <c r="H177" s="190"/>
      <c r="I177" s="279"/>
      <c r="J177" s="108"/>
      <c r="K177" s="108" t="s">
        <v>186</v>
      </c>
      <c r="L177" s="155"/>
      <c r="M177" s="156"/>
      <c r="N177" s="156" t="s">
        <v>78</v>
      </c>
      <c r="O177" s="156" t="s">
        <v>78</v>
      </c>
      <c r="P177" s="113"/>
      <c r="Q177" s="113"/>
      <c r="R177" s="156"/>
    </row>
    <row r="178" spans="1:18" hidden="1" x14ac:dyDescent="0.25">
      <c r="A178" s="296">
        <v>2.2000000000000002</v>
      </c>
      <c r="B178" s="297" t="s">
        <v>397</v>
      </c>
      <c r="C178" s="284" t="s">
        <v>125</v>
      </c>
      <c r="D178" s="284" t="s">
        <v>237</v>
      </c>
      <c r="E178" s="190"/>
      <c r="F178" s="190"/>
      <c r="G178" s="190"/>
      <c r="H178" s="190"/>
      <c r="I178" s="279"/>
      <c r="J178" s="108"/>
      <c r="K178" s="108" t="s">
        <v>186</v>
      </c>
      <c r="L178" s="155"/>
      <c r="M178" s="156"/>
      <c r="N178" s="156" t="s">
        <v>78</v>
      </c>
      <c r="O178" s="156"/>
      <c r="P178" s="113"/>
      <c r="Q178" s="113"/>
      <c r="R178" s="156"/>
    </row>
    <row r="179" spans="1:18" hidden="1" x14ac:dyDescent="0.25">
      <c r="A179" s="306">
        <v>2.2000000000000002</v>
      </c>
      <c r="B179" s="307" t="s">
        <v>406</v>
      </c>
      <c r="C179" s="301" t="s">
        <v>125</v>
      </c>
      <c r="D179" s="301" t="s">
        <v>237</v>
      </c>
      <c r="E179" s="190"/>
      <c r="F179" s="190"/>
      <c r="G179" s="190">
        <v>3</v>
      </c>
      <c r="H179" s="190"/>
      <c r="I179" s="279"/>
      <c r="J179" s="108"/>
      <c r="K179" s="108" t="s">
        <v>186</v>
      </c>
      <c r="L179" s="155"/>
      <c r="M179" s="156"/>
      <c r="N179" s="156"/>
      <c r="O179" s="156" t="s">
        <v>78</v>
      </c>
      <c r="P179" s="113"/>
      <c r="Q179" s="113"/>
      <c r="R179" s="335" t="s">
        <v>150</v>
      </c>
    </row>
    <row r="180" spans="1:18" ht="43.5" hidden="1" x14ac:dyDescent="0.25">
      <c r="A180" s="306">
        <v>2.2000000000000002</v>
      </c>
      <c r="B180" s="307" t="s">
        <v>407</v>
      </c>
      <c r="C180" s="301" t="s">
        <v>113</v>
      </c>
      <c r="D180" s="301" t="s">
        <v>237</v>
      </c>
      <c r="E180" s="190"/>
      <c r="F180" s="190"/>
      <c r="G180" s="190"/>
      <c r="H180" s="190"/>
      <c r="I180" s="279"/>
      <c r="J180" s="108"/>
      <c r="K180" s="108" t="s">
        <v>186</v>
      </c>
      <c r="L180" s="155"/>
      <c r="M180" s="156"/>
      <c r="N180" s="156"/>
      <c r="O180" s="156" t="s">
        <v>78</v>
      </c>
      <c r="P180" s="113"/>
      <c r="Q180" s="113"/>
      <c r="R180" s="156"/>
    </row>
    <row r="181" spans="1:18" hidden="1" x14ac:dyDescent="0.25">
      <c r="A181" s="306">
        <v>2.2000000000000002</v>
      </c>
      <c r="B181" s="307" t="s">
        <v>408</v>
      </c>
      <c r="C181" s="301" t="s">
        <v>113</v>
      </c>
      <c r="D181" s="301" t="s">
        <v>237</v>
      </c>
      <c r="E181" s="190"/>
      <c r="F181" s="190"/>
      <c r="G181" s="190"/>
      <c r="H181" s="190"/>
      <c r="I181" s="279"/>
      <c r="J181" s="108"/>
      <c r="K181" s="108" t="s">
        <v>186</v>
      </c>
      <c r="L181" s="155"/>
      <c r="M181" s="156"/>
      <c r="N181" s="156"/>
      <c r="O181" s="156" t="s">
        <v>78</v>
      </c>
      <c r="P181" s="113"/>
      <c r="Q181" s="113"/>
      <c r="R181" s="156"/>
    </row>
    <row r="182" spans="1:18" ht="22.5" hidden="1" thickBot="1" x14ac:dyDescent="0.3">
      <c r="A182" s="298">
        <v>2.2000000000000002</v>
      </c>
      <c r="B182" s="294" t="s">
        <v>396</v>
      </c>
      <c r="C182" s="295"/>
      <c r="D182" s="295" t="s">
        <v>237</v>
      </c>
      <c r="E182" s="98"/>
      <c r="F182" s="98"/>
      <c r="G182" s="98"/>
      <c r="H182" s="98"/>
      <c r="I182" s="97"/>
      <c r="J182" s="108"/>
      <c r="K182" s="108" t="s">
        <v>186</v>
      </c>
      <c r="L182" s="155"/>
      <c r="M182" s="156"/>
      <c r="N182" s="156" t="s">
        <v>78</v>
      </c>
      <c r="O182" s="156"/>
      <c r="P182" s="113"/>
      <c r="Q182" s="113"/>
      <c r="R182" s="156"/>
    </row>
    <row r="183" spans="1:18" ht="22.5" hidden="1" thickBot="1" x14ac:dyDescent="0.3">
      <c r="A183" s="70">
        <v>6.1</v>
      </c>
      <c r="B183" s="68" t="s">
        <v>225</v>
      </c>
      <c r="C183" s="187" t="s">
        <v>113</v>
      </c>
      <c r="D183" s="187" t="s">
        <v>237</v>
      </c>
      <c r="E183" s="187"/>
      <c r="F183" s="187"/>
      <c r="G183" s="187"/>
      <c r="H183" s="187"/>
      <c r="I183" s="202"/>
      <c r="J183" s="108"/>
      <c r="K183" s="108" t="s">
        <v>186</v>
      </c>
      <c r="L183" s="155"/>
      <c r="M183" s="156"/>
      <c r="N183" s="156"/>
      <c r="O183" s="156"/>
      <c r="P183" s="113" t="s">
        <v>78</v>
      </c>
      <c r="Q183" s="44"/>
      <c r="R183" s="156"/>
    </row>
    <row r="184" spans="1:18" ht="22.5" hidden="1" thickBot="1" x14ac:dyDescent="0.3">
      <c r="A184" s="70">
        <v>6.1</v>
      </c>
      <c r="B184" s="244" t="s">
        <v>226</v>
      </c>
      <c r="C184" s="187" t="s">
        <v>113</v>
      </c>
      <c r="D184" s="187" t="s">
        <v>237</v>
      </c>
      <c r="E184" s="187">
        <v>5</v>
      </c>
      <c r="F184" s="187"/>
      <c r="G184" s="187">
        <v>5.5</v>
      </c>
      <c r="H184" s="187"/>
      <c r="I184" s="202"/>
      <c r="J184" s="108"/>
      <c r="K184" s="108" t="s">
        <v>186</v>
      </c>
      <c r="L184" s="155"/>
      <c r="M184" s="156"/>
      <c r="N184" s="156"/>
      <c r="O184" s="156"/>
      <c r="P184" s="113" t="s">
        <v>78</v>
      </c>
      <c r="Q184" s="44"/>
      <c r="R184" s="402" t="s">
        <v>162</v>
      </c>
    </row>
    <row r="185" spans="1:18" ht="22.5" hidden="1" thickBot="1" x14ac:dyDescent="0.3">
      <c r="A185" s="70"/>
      <c r="B185" s="244" t="s">
        <v>457</v>
      </c>
      <c r="C185" s="187"/>
      <c r="D185" s="187"/>
      <c r="E185" s="187"/>
      <c r="F185" s="187"/>
      <c r="G185" s="187" t="s">
        <v>458</v>
      </c>
      <c r="H185" s="187"/>
      <c r="I185" s="202"/>
      <c r="J185" s="175"/>
      <c r="K185" s="175" t="s">
        <v>186</v>
      </c>
      <c r="L185" s="174"/>
      <c r="M185" s="156"/>
      <c r="N185" s="156"/>
      <c r="O185" s="156"/>
      <c r="P185" s="312"/>
      <c r="Q185" s="44"/>
      <c r="R185" s="335" t="s">
        <v>150</v>
      </c>
    </row>
    <row r="186" spans="1:18" ht="44.25" hidden="1" thickBot="1" x14ac:dyDescent="0.3">
      <c r="A186" s="248" t="s">
        <v>468</v>
      </c>
      <c r="B186" s="244" t="s">
        <v>508</v>
      </c>
      <c r="C186" s="187" t="s">
        <v>119</v>
      </c>
      <c r="D186" s="187" t="s">
        <v>237</v>
      </c>
      <c r="E186" s="187" t="s">
        <v>175</v>
      </c>
      <c r="F186" s="187"/>
      <c r="G186" s="187">
        <v>4.28</v>
      </c>
      <c r="H186" s="187"/>
      <c r="I186" s="202"/>
      <c r="J186" s="176"/>
      <c r="K186" s="176" t="s">
        <v>186</v>
      </c>
      <c r="L186" s="94"/>
      <c r="M186" s="169"/>
      <c r="N186" s="169"/>
      <c r="O186" s="169"/>
      <c r="P186" s="114" t="s">
        <v>78</v>
      </c>
      <c r="Q186" s="45"/>
      <c r="R186" s="383" t="s">
        <v>513</v>
      </c>
    </row>
    <row r="187" spans="1:18" ht="22.5" hidden="1" thickBot="1" x14ac:dyDescent="0.3">
      <c r="A187" s="75"/>
      <c r="B187" s="384" t="s">
        <v>509</v>
      </c>
      <c r="C187" s="385"/>
      <c r="D187" s="385"/>
      <c r="E187" s="385" t="s">
        <v>175</v>
      </c>
      <c r="F187" s="385"/>
      <c r="G187" s="385">
        <v>3.93</v>
      </c>
      <c r="H187" s="385"/>
      <c r="I187" s="386"/>
      <c r="J187" s="106"/>
      <c r="K187" s="106" t="s">
        <v>186</v>
      </c>
      <c r="L187" s="169"/>
      <c r="M187" s="169"/>
      <c r="N187" s="169"/>
      <c r="O187" s="169"/>
      <c r="P187" s="313"/>
      <c r="Q187" s="45"/>
      <c r="R187" s="383" t="s">
        <v>513</v>
      </c>
    </row>
    <row r="188" spans="1:18" ht="22.5" hidden="1" thickBot="1" x14ac:dyDescent="0.3">
      <c r="A188" s="75"/>
      <c r="B188" s="384" t="s">
        <v>569</v>
      </c>
      <c r="C188" s="385" t="s">
        <v>113</v>
      </c>
      <c r="D188" s="385"/>
      <c r="E188" s="385"/>
      <c r="F188" s="385"/>
      <c r="G188" s="385">
        <v>96.4</v>
      </c>
      <c r="H188" s="385"/>
      <c r="I188" s="386"/>
      <c r="J188" s="106"/>
      <c r="K188" s="106" t="s">
        <v>186</v>
      </c>
      <c r="L188" s="169"/>
      <c r="M188" s="169"/>
      <c r="N188" s="169"/>
      <c r="O188" s="169"/>
      <c r="P188" s="313"/>
      <c r="Q188" s="45"/>
      <c r="R188" s="414" t="s">
        <v>163</v>
      </c>
    </row>
    <row r="189" spans="1:18" ht="22.5" hidden="1" thickBot="1" x14ac:dyDescent="0.3">
      <c r="A189" s="256"/>
      <c r="B189" s="343" t="s">
        <v>461</v>
      </c>
      <c r="C189" s="344"/>
      <c r="D189" s="344"/>
      <c r="E189" s="344">
        <v>5</v>
      </c>
      <c r="F189" s="344"/>
      <c r="G189" s="344">
        <v>5</v>
      </c>
      <c r="H189" s="344" t="s">
        <v>462</v>
      </c>
      <c r="I189" s="345"/>
      <c r="J189" s="346"/>
      <c r="K189" s="346" t="s">
        <v>186</v>
      </c>
      <c r="L189" s="347"/>
      <c r="M189" s="347"/>
      <c r="N189" s="347"/>
      <c r="O189" s="347"/>
      <c r="P189" s="40"/>
      <c r="Q189" s="43"/>
      <c r="R189" s="369" t="s">
        <v>150</v>
      </c>
    </row>
    <row r="190" spans="1:18" ht="22.5" hidden="1" thickBot="1" x14ac:dyDescent="0.3">
      <c r="A190" s="74" t="s">
        <v>95</v>
      </c>
      <c r="B190" s="36"/>
      <c r="C190" s="193"/>
      <c r="D190" s="193"/>
      <c r="E190" s="193"/>
      <c r="F190" s="193"/>
      <c r="G190" s="193"/>
      <c r="H190" s="193"/>
      <c r="I190" s="194"/>
      <c r="J190" s="195"/>
      <c r="K190" s="195"/>
      <c r="L190" s="193"/>
      <c r="M190" s="193"/>
      <c r="N190" s="193"/>
      <c r="O190" s="193"/>
      <c r="P190" s="59"/>
      <c r="Q190" s="59"/>
      <c r="R190" s="331"/>
    </row>
    <row r="191" spans="1:18" hidden="1" x14ac:dyDescent="0.25">
      <c r="A191" s="248"/>
      <c r="B191" s="236" t="s">
        <v>336</v>
      </c>
      <c r="C191" s="203" t="s">
        <v>129</v>
      </c>
      <c r="D191" s="203" t="s">
        <v>236</v>
      </c>
      <c r="E191" s="203"/>
      <c r="F191" s="203"/>
      <c r="G191" s="203"/>
      <c r="H191" s="203"/>
      <c r="I191" s="73"/>
      <c r="J191" s="95" t="s">
        <v>32</v>
      </c>
      <c r="K191" s="95" t="s">
        <v>186</v>
      </c>
      <c r="L191" s="160"/>
      <c r="M191" s="160"/>
      <c r="N191" s="160"/>
      <c r="O191" s="160"/>
      <c r="P191" s="26" t="s">
        <v>78</v>
      </c>
      <c r="Q191" s="26" t="s">
        <v>152</v>
      </c>
      <c r="R191" s="160"/>
    </row>
    <row r="192" spans="1:18" hidden="1" x14ac:dyDescent="0.25">
      <c r="A192" s="75"/>
      <c r="B192" s="249" t="s">
        <v>568</v>
      </c>
      <c r="C192" s="247" t="s">
        <v>337</v>
      </c>
      <c r="D192" s="247" t="s">
        <v>237</v>
      </c>
      <c r="E192" s="247"/>
      <c r="F192" s="247"/>
      <c r="G192" s="247">
        <v>11</v>
      </c>
      <c r="H192" s="247"/>
      <c r="I192" s="246"/>
      <c r="J192" s="95"/>
      <c r="K192" s="95" t="s">
        <v>186</v>
      </c>
      <c r="L192" s="160"/>
      <c r="M192" s="160"/>
      <c r="N192" s="160"/>
      <c r="O192" s="160"/>
      <c r="P192" s="26"/>
      <c r="Q192" s="26"/>
      <c r="R192" s="408" t="s">
        <v>163</v>
      </c>
    </row>
    <row r="193" spans="1:18" hidden="1" x14ac:dyDescent="0.25">
      <c r="A193" s="75"/>
      <c r="B193" s="267" t="s">
        <v>238</v>
      </c>
      <c r="C193" s="268" t="s">
        <v>113</v>
      </c>
      <c r="D193" s="268" t="s">
        <v>237</v>
      </c>
      <c r="E193" s="268"/>
      <c r="F193" s="268"/>
      <c r="G193" s="268"/>
      <c r="H193" s="268"/>
      <c r="I193" s="269"/>
      <c r="J193" s="95"/>
      <c r="K193" s="95" t="s">
        <v>186</v>
      </c>
      <c r="L193" s="160"/>
      <c r="M193" s="160"/>
      <c r="N193" s="160"/>
      <c r="O193" s="160"/>
      <c r="P193" s="26"/>
      <c r="Q193" s="26"/>
      <c r="R193" s="160"/>
    </row>
    <row r="194" spans="1:18" hidden="1" x14ac:dyDescent="0.25">
      <c r="A194" s="75"/>
      <c r="B194" s="231" t="s">
        <v>338</v>
      </c>
      <c r="C194" s="164" t="s">
        <v>123</v>
      </c>
      <c r="D194" s="164" t="s">
        <v>237</v>
      </c>
      <c r="E194" s="164"/>
      <c r="F194" s="164"/>
      <c r="G194" s="164">
        <v>5</v>
      </c>
      <c r="H194" s="164"/>
      <c r="I194" s="216"/>
      <c r="J194" s="95"/>
      <c r="K194" s="95" t="s">
        <v>186</v>
      </c>
      <c r="L194" s="160"/>
      <c r="M194" s="160"/>
      <c r="N194" s="160"/>
      <c r="O194" s="160"/>
      <c r="P194" s="26"/>
      <c r="Q194" s="26"/>
      <c r="R194" s="336" t="s">
        <v>150</v>
      </c>
    </row>
    <row r="195" spans="1:18" hidden="1" x14ac:dyDescent="0.25">
      <c r="A195" s="75"/>
      <c r="B195" s="231" t="s">
        <v>339</v>
      </c>
      <c r="C195" s="164" t="s">
        <v>123</v>
      </c>
      <c r="D195" s="164" t="s">
        <v>237</v>
      </c>
      <c r="E195" s="164"/>
      <c r="F195" s="164"/>
      <c r="G195" s="164"/>
      <c r="H195" s="164"/>
      <c r="I195" s="216"/>
      <c r="J195" s="95"/>
      <c r="K195" s="95" t="s">
        <v>186</v>
      </c>
      <c r="L195" s="160"/>
      <c r="M195" s="160"/>
      <c r="N195" s="160"/>
      <c r="O195" s="160"/>
      <c r="P195" s="26"/>
      <c r="Q195" s="26"/>
      <c r="R195" s="160"/>
    </row>
    <row r="196" spans="1:18" hidden="1" x14ac:dyDescent="0.25">
      <c r="A196" s="75"/>
      <c r="B196" s="231" t="s">
        <v>471</v>
      </c>
      <c r="C196" s="164"/>
      <c r="D196" s="164"/>
      <c r="E196" s="164"/>
      <c r="F196" s="164"/>
      <c r="G196" s="355" t="s">
        <v>472</v>
      </c>
      <c r="H196" s="164"/>
      <c r="I196" s="216"/>
      <c r="J196" s="95"/>
      <c r="K196" s="95" t="s">
        <v>186</v>
      </c>
      <c r="L196" s="160"/>
      <c r="M196" s="160"/>
      <c r="N196" s="160"/>
      <c r="O196" s="160"/>
      <c r="P196" s="26"/>
      <c r="Q196" s="26"/>
      <c r="R196" s="336" t="s">
        <v>150</v>
      </c>
    </row>
    <row r="197" spans="1:18" hidden="1" x14ac:dyDescent="0.25">
      <c r="A197" s="75"/>
      <c r="B197" s="231" t="s">
        <v>473</v>
      </c>
      <c r="C197" s="164"/>
      <c r="D197" s="164"/>
      <c r="E197" s="164"/>
      <c r="F197" s="164"/>
      <c r="G197" s="355" t="s">
        <v>474</v>
      </c>
      <c r="H197" s="164"/>
      <c r="I197" s="216"/>
      <c r="J197" s="95"/>
      <c r="K197" s="95" t="s">
        <v>186</v>
      </c>
      <c r="L197" s="160"/>
      <c r="M197" s="160"/>
      <c r="N197" s="160"/>
      <c r="O197" s="160"/>
      <c r="P197" s="26"/>
      <c r="Q197" s="26"/>
      <c r="R197" s="336" t="s">
        <v>150</v>
      </c>
    </row>
    <row r="198" spans="1:18" ht="22.5" hidden="1" thickBot="1" x14ac:dyDescent="0.3">
      <c r="A198" s="293">
        <v>2.2000000000000002</v>
      </c>
      <c r="B198" s="122" t="s">
        <v>340</v>
      </c>
      <c r="C198" s="98" t="s">
        <v>398</v>
      </c>
      <c r="D198" s="98" t="s">
        <v>237</v>
      </c>
      <c r="E198" s="98"/>
      <c r="F198" s="98"/>
      <c r="G198" s="354">
        <v>350000</v>
      </c>
      <c r="H198" s="98"/>
      <c r="I198" s="97"/>
      <c r="J198" s="95"/>
      <c r="K198" s="95" t="s">
        <v>186</v>
      </c>
      <c r="L198" s="160"/>
      <c r="M198" s="160"/>
      <c r="N198" s="160" t="s">
        <v>78</v>
      </c>
      <c r="O198" s="160" t="s">
        <v>78</v>
      </c>
      <c r="P198" s="26"/>
      <c r="Q198" s="26"/>
      <c r="R198" s="336" t="s">
        <v>150</v>
      </c>
    </row>
    <row r="199" spans="1:18" ht="22.5" hidden="1" thickBot="1" x14ac:dyDescent="0.3">
      <c r="A199" s="81" t="s">
        <v>96</v>
      </c>
      <c r="B199" s="82"/>
      <c r="C199" s="205"/>
      <c r="D199" s="205"/>
      <c r="E199" s="204"/>
      <c r="F199" s="204"/>
      <c r="G199" s="204"/>
      <c r="H199" s="204"/>
      <c r="I199" s="205"/>
      <c r="J199" s="205"/>
      <c r="K199" s="205"/>
      <c r="L199" s="205"/>
      <c r="M199" s="205"/>
      <c r="N199" s="205"/>
      <c r="O199" s="205"/>
      <c r="P199" s="82"/>
      <c r="Q199" s="82"/>
      <c r="R199" s="332"/>
    </row>
    <row r="200" spans="1:18" ht="19.5" hidden="1" customHeight="1" thickBot="1" x14ac:dyDescent="0.3">
      <c r="A200" s="84" t="s">
        <v>97</v>
      </c>
      <c r="B200" s="85"/>
      <c r="C200" s="207"/>
      <c r="D200" s="207"/>
      <c r="E200" s="206"/>
      <c r="F200" s="206"/>
      <c r="G200" s="206"/>
      <c r="H200" s="206"/>
      <c r="I200" s="207"/>
      <c r="J200" s="207"/>
      <c r="K200" s="207"/>
      <c r="L200" s="207"/>
      <c r="M200" s="207"/>
      <c r="N200" s="207"/>
      <c r="O200" s="207"/>
      <c r="P200" s="85"/>
      <c r="Q200" s="85"/>
      <c r="R200" s="333"/>
    </row>
    <row r="201" spans="1:18" hidden="1" x14ac:dyDescent="0.25">
      <c r="A201" s="3" t="s">
        <v>4</v>
      </c>
      <c r="B201" s="6" t="s">
        <v>36</v>
      </c>
      <c r="C201" s="91" t="s">
        <v>113</v>
      </c>
      <c r="D201" s="91" t="s">
        <v>237</v>
      </c>
      <c r="E201" s="91"/>
      <c r="F201" s="91"/>
      <c r="G201" s="91"/>
      <c r="H201" s="91"/>
      <c r="I201" s="89"/>
      <c r="J201" s="100" t="s">
        <v>218</v>
      </c>
      <c r="K201" s="100" t="s">
        <v>188</v>
      </c>
      <c r="L201" s="167"/>
      <c r="M201" s="167"/>
      <c r="N201" s="167"/>
      <c r="O201" s="167"/>
      <c r="P201" s="41"/>
      <c r="Q201" s="41"/>
      <c r="R201" s="167"/>
    </row>
    <row r="202" spans="1:18" hidden="1" x14ac:dyDescent="0.25">
      <c r="A202" s="4"/>
      <c r="B202" s="8" t="s">
        <v>37</v>
      </c>
      <c r="C202" s="155" t="s">
        <v>113</v>
      </c>
      <c r="D202" s="155" t="s">
        <v>237</v>
      </c>
      <c r="E202" s="155"/>
      <c r="F202" s="155"/>
      <c r="G202" s="155"/>
      <c r="H202" s="155"/>
      <c r="I202" s="90"/>
      <c r="J202" s="101"/>
      <c r="K202" s="101" t="s">
        <v>188</v>
      </c>
      <c r="L202" s="156"/>
      <c r="M202" s="156"/>
      <c r="N202" s="156"/>
      <c r="O202" s="156"/>
      <c r="P202" s="31"/>
      <c r="Q202" s="31"/>
      <c r="R202" s="156"/>
    </row>
    <row r="203" spans="1:18" hidden="1" x14ac:dyDescent="0.25">
      <c r="A203" s="4"/>
      <c r="B203" s="8" t="s">
        <v>38</v>
      </c>
      <c r="C203" s="155" t="s">
        <v>115</v>
      </c>
      <c r="D203" s="155" t="s">
        <v>237</v>
      </c>
      <c r="E203" s="155"/>
      <c r="F203" s="155"/>
      <c r="G203" s="155"/>
      <c r="H203" s="155"/>
      <c r="I203" s="90"/>
      <c r="J203" s="101"/>
      <c r="K203" s="101" t="s">
        <v>188</v>
      </c>
      <c r="L203" s="156"/>
      <c r="M203" s="156"/>
      <c r="N203" s="156"/>
      <c r="O203" s="156"/>
      <c r="P203" s="31"/>
      <c r="Q203" s="31"/>
      <c r="R203" s="156"/>
    </row>
    <row r="204" spans="1:18" ht="19.5" hidden="1" customHeight="1" x14ac:dyDescent="0.25">
      <c r="A204" s="4"/>
      <c r="B204" s="8" t="s">
        <v>40</v>
      </c>
      <c r="C204" s="155" t="s">
        <v>131</v>
      </c>
      <c r="D204" s="155" t="s">
        <v>237</v>
      </c>
      <c r="E204" s="155"/>
      <c r="F204" s="155"/>
      <c r="G204" s="155"/>
      <c r="H204" s="155"/>
      <c r="I204" s="90"/>
      <c r="J204" s="101"/>
      <c r="K204" s="101" t="s">
        <v>188</v>
      </c>
      <c r="L204" s="156"/>
      <c r="M204" s="156"/>
      <c r="N204" s="156"/>
      <c r="O204" s="156"/>
      <c r="P204" s="31"/>
      <c r="Q204" s="31"/>
      <c r="R204" s="156"/>
    </row>
    <row r="205" spans="1:18" hidden="1" x14ac:dyDescent="0.25">
      <c r="A205" s="4"/>
      <c r="B205" s="8" t="s">
        <v>42</v>
      </c>
      <c r="C205" s="155" t="s">
        <v>121</v>
      </c>
      <c r="D205" s="155" t="s">
        <v>237</v>
      </c>
      <c r="E205" s="155"/>
      <c r="F205" s="155"/>
      <c r="G205" s="155"/>
      <c r="H205" s="155"/>
      <c r="I205" s="90"/>
      <c r="J205" s="101"/>
      <c r="K205" s="101" t="s">
        <v>188</v>
      </c>
      <c r="L205" s="156"/>
      <c r="M205" s="156"/>
      <c r="N205" s="156"/>
      <c r="O205" s="156"/>
      <c r="P205" s="31"/>
      <c r="Q205" s="31"/>
      <c r="R205" s="156"/>
    </row>
    <row r="206" spans="1:18" hidden="1" x14ac:dyDescent="0.25">
      <c r="A206" s="4"/>
      <c r="B206" s="8" t="s">
        <v>44</v>
      </c>
      <c r="C206" s="155" t="s">
        <v>132</v>
      </c>
      <c r="D206" s="155" t="s">
        <v>237</v>
      </c>
      <c r="E206" s="155"/>
      <c r="F206" s="155"/>
      <c r="G206" s="155"/>
      <c r="H206" s="155"/>
      <c r="I206" s="90"/>
      <c r="J206" s="101"/>
      <c r="K206" s="101" t="s">
        <v>188</v>
      </c>
      <c r="L206" s="156"/>
      <c r="M206" s="156"/>
      <c r="N206" s="156"/>
      <c r="O206" s="156"/>
      <c r="P206" s="31"/>
      <c r="Q206" s="31"/>
      <c r="R206" s="156"/>
    </row>
    <row r="207" spans="1:18" ht="22.5" hidden="1" thickBot="1" x14ac:dyDescent="0.3">
      <c r="A207" s="4"/>
      <c r="B207" s="12" t="s">
        <v>35</v>
      </c>
      <c r="C207" s="94" t="s">
        <v>113</v>
      </c>
      <c r="D207" s="94" t="s">
        <v>237</v>
      </c>
      <c r="E207" s="94"/>
      <c r="F207" s="94"/>
      <c r="G207" s="94"/>
      <c r="H207" s="94"/>
      <c r="I207" s="93"/>
      <c r="J207" s="101"/>
      <c r="K207" s="101" t="s">
        <v>188</v>
      </c>
      <c r="L207" s="156"/>
      <c r="M207" s="156"/>
      <c r="N207" s="156"/>
      <c r="O207" s="156"/>
      <c r="P207" s="31"/>
      <c r="Q207" s="31"/>
      <c r="R207" s="156"/>
    </row>
    <row r="208" spans="1:18" hidden="1" x14ac:dyDescent="0.25">
      <c r="A208" s="4"/>
      <c r="B208" s="17" t="s">
        <v>12</v>
      </c>
      <c r="C208" s="158" t="s">
        <v>119</v>
      </c>
      <c r="D208" s="158" t="s">
        <v>237</v>
      </c>
      <c r="E208" s="158"/>
      <c r="F208" s="158"/>
      <c r="G208" s="158">
        <v>4.5</v>
      </c>
      <c r="H208" s="158"/>
      <c r="I208" s="168"/>
      <c r="J208" s="101"/>
      <c r="K208" s="101" t="s">
        <v>188</v>
      </c>
      <c r="L208" s="156"/>
      <c r="M208" s="156"/>
      <c r="N208" s="156"/>
      <c r="O208" s="156"/>
      <c r="P208" s="31"/>
      <c r="Q208" s="31" t="s">
        <v>160</v>
      </c>
      <c r="R208" s="397" t="s">
        <v>160</v>
      </c>
    </row>
    <row r="209" spans="1:18" ht="43.5" hidden="1" x14ac:dyDescent="0.25">
      <c r="A209" s="4"/>
      <c r="B209" s="18" t="s">
        <v>535</v>
      </c>
      <c r="C209" s="161" t="s">
        <v>118</v>
      </c>
      <c r="D209" s="161" t="s">
        <v>237</v>
      </c>
      <c r="E209" s="161"/>
      <c r="F209" s="161"/>
      <c r="G209" s="161" t="s">
        <v>536</v>
      </c>
      <c r="H209" s="161"/>
      <c r="I209" s="188"/>
      <c r="J209" s="101"/>
      <c r="K209" s="101" t="s">
        <v>188</v>
      </c>
      <c r="L209" s="156"/>
      <c r="M209" s="156"/>
      <c r="N209" s="156"/>
      <c r="O209" s="156"/>
      <c r="P209" s="31"/>
      <c r="Q209" s="31" t="s">
        <v>160</v>
      </c>
      <c r="R209" s="397" t="s">
        <v>160</v>
      </c>
    </row>
    <row r="210" spans="1:18" hidden="1" x14ac:dyDescent="0.25">
      <c r="A210" s="4"/>
      <c r="B210" s="18" t="s">
        <v>537</v>
      </c>
      <c r="C210" s="161"/>
      <c r="D210" s="161"/>
      <c r="E210" s="161"/>
      <c r="F210" s="161"/>
      <c r="G210" s="161">
        <v>8.7799999999999994</v>
      </c>
      <c r="H210" s="161"/>
      <c r="I210" s="188"/>
      <c r="J210" s="101"/>
      <c r="K210" s="101" t="s">
        <v>188</v>
      </c>
      <c r="L210" s="156"/>
      <c r="M210" s="156"/>
      <c r="N210" s="156"/>
      <c r="O210" s="156"/>
      <c r="P210" s="312"/>
      <c r="Q210" s="312"/>
      <c r="R210" s="397" t="s">
        <v>160</v>
      </c>
    </row>
    <row r="211" spans="1:18" hidden="1" x14ac:dyDescent="0.25">
      <c r="A211" s="4"/>
      <c r="B211" s="15" t="s">
        <v>39</v>
      </c>
      <c r="C211" s="190" t="s">
        <v>129</v>
      </c>
      <c r="D211" s="190" t="s">
        <v>237</v>
      </c>
      <c r="E211" s="190"/>
      <c r="F211" s="190"/>
      <c r="G211" s="190"/>
      <c r="H211" s="190"/>
      <c r="I211" s="191"/>
      <c r="J211" s="101"/>
      <c r="K211" s="101" t="s">
        <v>188</v>
      </c>
      <c r="L211" s="156"/>
      <c r="M211" s="156"/>
      <c r="N211" s="156"/>
      <c r="O211" s="156"/>
      <c r="P211" s="31"/>
      <c r="Q211" s="31"/>
      <c r="R211" s="156"/>
    </row>
    <row r="212" spans="1:18" hidden="1" x14ac:dyDescent="0.25">
      <c r="A212" s="4"/>
      <c r="B212" s="15" t="s">
        <v>41</v>
      </c>
      <c r="C212" s="190" t="s">
        <v>118</v>
      </c>
      <c r="D212" s="190" t="s">
        <v>237</v>
      </c>
      <c r="E212" s="190"/>
      <c r="F212" s="190"/>
      <c r="G212" s="190"/>
      <c r="H212" s="190"/>
      <c r="I212" s="191"/>
      <c r="J212" s="101"/>
      <c r="K212" s="101" t="s">
        <v>188</v>
      </c>
      <c r="L212" s="156"/>
      <c r="M212" s="156"/>
      <c r="N212" s="156"/>
      <c r="O212" s="156"/>
      <c r="P212" s="31"/>
      <c r="Q212" s="31"/>
      <c r="R212" s="156"/>
    </row>
    <row r="213" spans="1:18" hidden="1" x14ac:dyDescent="0.25">
      <c r="A213" s="4"/>
      <c r="B213" s="18" t="s">
        <v>133</v>
      </c>
      <c r="C213" s="161" t="s">
        <v>118</v>
      </c>
      <c r="D213" s="161" t="s">
        <v>237</v>
      </c>
      <c r="E213" s="161"/>
      <c r="F213" s="161"/>
      <c r="G213" s="161"/>
      <c r="H213" s="161"/>
      <c r="I213" s="188"/>
      <c r="J213" s="101"/>
      <c r="K213" s="101" t="s">
        <v>188</v>
      </c>
      <c r="L213" s="156"/>
      <c r="M213" s="156"/>
      <c r="N213" s="156"/>
      <c r="O213" s="156"/>
      <c r="P213" s="31"/>
      <c r="Q213" s="31"/>
      <c r="R213" s="156"/>
    </row>
    <row r="214" spans="1:18" ht="22.5" hidden="1" thickBot="1" x14ac:dyDescent="0.3">
      <c r="A214" s="5"/>
      <c r="B214" s="16" t="s">
        <v>43</v>
      </c>
      <c r="C214" s="98" t="s">
        <v>134</v>
      </c>
      <c r="D214" s="98" t="s">
        <v>237</v>
      </c>
      <c r="E214" s="98"/>
      <c r="F214" s="98"/>
      <c r="G214" s="98"/>
      <c r="H214" s="98"/>
      <c r="I214" s="97"/>
      <c r="J214" s="106"/>
      <c r="K214" s="106" t="s">
        <v>188</v>
      </c>
      <c r="L214" s="169"/>
      <c r="M214" s="169"/>
      <c r="N214" s="169"/>
      <c r="O214" s="169"/>
      <c r="P214" s="42"/>
      <c r="Q214" s="42"/>
      <c r="R214" s="169"/>
    </row>
    <row r="215" spans="1:18" hidden="1" x14ac:dyDescent="0.25">
      <c r="A215" s="4" t="s">
        <v>79</v>
      </c>
      <c r="B215" s="28" t="s">
        <v>36</v>
      </c>
      <c r="C215" s="208" t="s">
        <v>113</v>
      </c>
      <c r="D215" s="208" t="s">
        <v>237</v>
      </c>
      <c r="E215" s="208"/>
      <c r="F215" s="208"/>
      <c r="G215" s="208"/>
      <c r="H215" s="208"/>
      <c r="I215" s="77"/>
      <c r="J215" s="101" t="s">
        <v>218</v>
      </c>
      <c r="K215" s="101" t="s">
        <v>203</v>
      </c>
      <c r="L215" s="156"/>
      <c r="M215" s="156"/>
      <c r="N215" s="156"/>
      <c r="O215" s="156"/>
      <c r="P215" s="31"/>
      <c r="Q215" s="31"/>
      <c r="R215" s="156"/>
    </row>
    <row r="216" spans="1:18" ht="87" hidden="1" x14ac:dyDescent="0.25">
      <c r="A216" s="4" t="s">
        <v>202</v>
      </c>
      <c r="B216" s="29" t="s">
        <v>47</v>
      </c>
      <c r="C216" s="203" t="s">
        <v>113</v>
      </c>
      <c r="D216" s="203" t="s">
        <v>237</v>
      </c>
      <c r="E216" s="203"/>
      <c r="F216" s="203"/>
      <c r="G216" s="203"/>
      <c r="H216" s="203"/>
      <c r="I216" s="73"/>
      <c r="J216" s="101"/>
      <c r="K216" s="101" t="s">
        <v>203</v>
      </c>
      <c r="L216" s="156"/>
      <c r="M216" s="156"/>
      <c r="N216" s="156"/>
      <c r="O216" s="156"/>
      <c r="P216" s="31"/>
      <c r="Q216" s="31"/>
      <c r="R216" s="156"/>
    </row>
    <row r="217" spans="1:18" hidden="1" x14ac:dyDescent="0.25">
      <c r="A217" s="4"/>
      <c r="B217" s="29" t="s">
        <v>48</v>
      </c>
      <c r="C217" s="203" t="s">
        <v>115</v>
      </c>
      <c r="D217" s="203" t="s">
        <v>237</v>
      </c>
      <c r="E217" s="203"/>
      <c r="F217" s="203"/>
      <c r="G217" s="203"/>
      <c r="H217" s="203"/>
      <c r="I217" s="73"/>
      <c r="J217" s="101"/>
      <c r="K217" s="101" t="s">
        <v>203</v>
      </c>
      <c r="L217" s="156"/>
      <c r="M217" s="156"/>
      <c r="N217" s="156"/>
      <c r="O217" s="156"/>
      <c r="P217" s="31"/>
      <c r="Q217" s="31"/>
      <c r="R217" s="156"/>
    </row>
    <row r="218" spans="1:18" hidden="1" x14ac:dyDescent="0.25">
      <c r="A218" s="4"/>
      <c r="B218" s="29" t="s">
        <v>45</v>
      </c>
      <c r="C218" s="203" t="s">
        <v>115</v>
      </c>
      <c r="D218" s="203" t="s">
        <v>237</v>
      </c>
      <c r="E218" s="203"/>
      <c r="F218" s="203"/>
      <c r="G218" s="203"/>
      <c r="H218" s="203"/>
      <c r="I218" s="73"/>
      <c r="J218" s="101"/>
      <c r="K218" s="101" t="s">
        <v>203</v>
      </c>
      <c r="L218" s="156"/>
      <c r="M218" s="156"/>
      <c r="N218" s="156"/>
      <c r="O218" s="156"/>
      <c r="P218" s="31"/>
      <c r="Q218" s="31"/>
      <c r="R218" s="156"/>
    </row>
    <row r="219" spans="1:18" hidden="1" x14ac:dyDescent="0.25">
      <c r="A219" s="4"/>
      <c r="B219" s="29" t="s">
        <v>341</v>
      </c>
      <c r="C219" s="203"/>
      <c r="D219" s="203" t="s">
        <v>237</v>
      </c>
      <c r="E219" s="203"/>
      <c r="F219" s="203"/>
      <c r="G219" s="203"/>
      <c r="H219" s="203"/>
      <c r="I219" s="73"/>
      <c r="J219" s="101"/>
      <c r="K219" s="101" t="s">
        <v>203</v>
      </c>
      <c r="L219" s="156"/>
      <c r="M219" s="156"/>
      <c r="N219" s="156"/>
      <c r="O219" s="156"/>
      <c r="P219" s="31"/>
      <c r="Q219" s="31"/>
      <c r="R219" s="156"/>
    </row>
    <row r="220" spans="1:18" ht="22.5" hidden="1" thickBot="1" x14ac:dyDescent="0.3">
      <c r="A220" s="4"/>
      <c r="B220" s="30" t="s">
        <v>35</v>
      </c>
      <c r="C220" s="209" t="s">
        <v>113</v>
      </c>
      <c r="D220" s="209" t="s">
        <v>237</v>
      </c>
      <c r="E220" s="209"/>
      <c r="F220" s="209"/>
      <c r="G220" s="209"/>
      <c r="H220" s="209"/>
      <c r="I220" s="210"/>
      <c r="J220" s="101"/>
      <c r="K220" s="101" t="s">
        <v>203</v>
      </c>
      <c r="L220" s="156"/>
      <c r="M220" s="156"/>
      <c r="N220" s="156"/>
      <c r="O220" s="156"/>
      <c r="P220" s="31"/>
      <c r="Q220" s="31"/>
      <c r="R220" s="156"/>
    </row>
    <row r="221" spans="1:18" hidden="1" x14ac:dyDescent="0.25">
      <c r="A221" s="4"/>
      <c r="B221" s="21" t="s">
        <v>12</v>
      </c>
      <c r="C221" s="103" t="s">
        <v>119</v>
      </c>
      <c r="D221" s="103" t="s">
        <v>237</v>
      </c>
      <c r="E221" s="103"/>
      <c r="F221" s="103"/>
      <c r="G221" s="103"/>
      <c r="H221" s="103"/>
      <c r="I221" s="102"/>
      <c r="J221" s="101"/>
      <c r="K221" s="101" t="s">
        <v>203</v>
      </c>
      <c r="L221" s="156"/>
      <c r="M221" s="156"/>
      <c r="N221" s="156"/>
      <c r="O221" s="156"/>
      <c r="P221" s="31"/>
      <c r="Q221" s="61" t="s">
        <v>160</v>
      </c>
      <c r="R221" s="156"/>
    </row>
    <row r="222" spans="1:18" hidden="1" x14ac:dyDescent="0.25">
      <c r="A222" s="4"/>
      <c r="B222" s="15" t="s">
        <v>80</v>
      </c>
      <c r="C222" s="190" t="s">
        <v>134</v>
      </c>
      <c r="D222" s="190" t="s">
        <v>237</v>
      </c>
      <c r="E222" s="190"/>
      <c r="F222" s="190"/>
      <c r="G222" s="190"/>
      <c r="H222" s="190"/>
      <c r="I222" s="191"/>
      <c r="J222" s="101"/>
      <c r="K222" s="101" t="s">
        <v>203</v>
      </c>
      <c r="L222" s="156"/>
      <c r="M222" s="156"/>
      <c r="N222" s="156"/>
      <c r="O222" s="156"/>
      <c r="P222" s="31"/>
      <c r="Q222" s="31" t="s">
        <v>150</v>
      </c>
      <c r="R222" s="156"/>
    </row>
    <row r="223" spans="1:18" ht="22.5" hidden="1" thickBot="1" x14ac:dyDescent="0.3">
      <c r="A223" s="5"/>
      <c r="B223" s="22" t="s">
        <v>49</v>
      </c>
      <c r="C223" s="105" t="s">
        <v>129</v>
      </c>
      <c r="D223" s="105" t="s">
        <v>237</v>
      </c>
      <c r="E223" s="105"/>
      <c r="F223" s="105"/>
      <c r="G223" s="105" t="s">
        <v>582</v>
      </c>
      <c r="H223" s="105"/>
      <c r="I223" s="104"/>
      <c r="J223" s="106"/>
      <c r="K223" s="106" t="s">
        <v>203</v>
      </c>
      <c r="L223" s="169"/>
      <c r="M223" s="169"/>
      <c r="N223" s="169"/>
      <c r="O223" s="169"/>
      <c r="P223" s="42"/>
      <c r="Q223" s="42"/>
      <c r="R223" s="420" t="s">
        <v>579</v>
      </c>
    </row>
    <row r="224" spans="1:18" ht="43.5" hidden="1" x14ac:dyDescent="0.25">
      <c r="A224" s="4" t="s">
        <v>228</v>
      </c>
      <c r="B224" s="28" t="s">
        <v>36</v>
      </c>
      <c r="C224" s="208" t="s">
        <v>113</v>
      </c>
      <c r="D224" s="208" t="s">
        <v>237</v>
      </c>
      <c r="E224" s="208"/>
      <c r="F224" s="208"/>
      <c r="G224" s="208"/>
      <c r="H224" s="208"/>
      <c r="I224" s="77"/>
      <c r="J224" s="101" t="s">
        <v>218</v>
      </c>
      <c r="K224" s="101" t="s">
        <v>203</v>
      </c>
      <c r="L224" s="156"/>
      <c r="M224" s="156"/>
      <c r="N224" s="156"/>
      <c r="O224" s="156"/>
      <c r="P224" s="31"/>
      <c r="Q224" s="31"/>
      <c r="R224" s="156"/>
    </row>
    <row r="225" spans="1:18" hidden="1" x14ac:dyDescent="0.25">
      <c r="A225" s="4"/>
      <c r="B225" s="29" t="s">
        <v>47</v>
      </c>
      <c r="C225" s="203" t="s">
        <v>113</v>
      </c>
      <c r="D225" s="203" t="s">
        <v>237</v>
      </c>
      <c r="E225" s="203"/>
      <c r="F225" s="203"/>
      <c r="G225" s="203"/>
      <c r="H225" s="203"/>
      <c r="I225" s="73"/>
      <c r="J225" s="101"/>
      <c r="K225" s="101" t="s">
        <v>203</v>
      </c>
      <c r="L225" s="156"/>
      <c r="M225" s="156"/>
      <c r="N225" s="156"/>
      <c r="O225" s="156"/>
      <c r="P225" s="31"/>
      <c r="Q225" s="31"/>
      <c r="R225" s="156"/>
    </row>
    <row r="226" spans="1:18" hidden="1" x14ac:dyDescent="0.25">
      <c r="A226" s="4"/>
      <c r="B226" s="29" t="s">
        <v>48</v>
      </c>
      <c r="C226" s="203" t="s">
        <v>115</v>
      </c>
      <c r="D226" s="203" t="s">
        <v>237</v>
      </c>
      <c r="E226" s="203"/>
      <c r="F226" s="203"/>
      <c r="G226" s="203"/>
      <c r="H226" s="203"/>
      <c r="I226" s="73"/>
      <c r="J226" s="101"/>
      <c r="K226" s="101" t="s">
        <v>203</v>
      </c>
      <c r="L226" s="156"/>
      <c r="M226" s="156"/>
      <c r="N226" s="156"/>
      <c r="O226" s="156"/>
      <c r="P226" s="31"/>
      <c r="Q226" s="31"/>
      <c r="R226" s="156"/>
    </row>
    <row r="227" spans="1:18" hidden="1" x14ac:dyDescent="0.25">
      <c r="A227" s="4"/>
      <c r="B227" s="29" t="s">
        <v>45</v>
      </c>
      <c r="C227" s="203" t="s">
        <v>115</v>
      </c>
      <c r="D227" s="203" t="s">
        <v>237</v>
      </c>
      <c r="E227" s="203"/>
      <c r="F227" s="203"/>
      <c r="G227" s="203"/>
      <c r="H227" s="203"/>
      <c r="I227" s="73"/>
      <c r="J227" s="101"/>
      <c r="K227" s="101" t="s">
        <v>203</v>
      </c>
      <c r="L227" s="156"/>
      <c r="M227" s="156"/>
      <c r="N227" s="156"/>
      <c r="O227" s="156"/>
      <c r="P227" s="31"/>
      <c r="Q227" s="31"/>
      <c r="R227" s="156"/>
    </row>
    <row r="228" spans="1:18" hidden="1" x14ac:dyDescent="0.25">
      <c r="A228" s="4"/>
      <c r="B228" s="29" t="s">
        <v>341</v>
      </c>
      <c r="C228" s="203"/>
      <c r="D228" s="203" t="s">
        <v>237</v>
      </c>
      <c r="E228" s="203"/>
      <c r="F228" s="203"/>
      <c r="G228" s="203"/>
      <c r="H228" s="203"/>
      <c r="I228" s="73"/>
      <c r="J228" s="101"/>
      <c r="K228" s="101" t="s">
        <v>203</v>
      </c>
      <c r="L228" s="156"/>
      <c r="M228" s="156"/>
      <c r="N228" s="156"/>
      <c r="O228" s="156"/>
      <c r="P228" s="31"/>
      <c r="Q228" s="31"/>
      <c r="R228" s="156"/>
    </row>
    <row r="229" spans="1:18" ht="22.5" hidden="1" thickBot="1" x14ac:dyDescent="0.3">
      <c r="A229" s="4"/>
      <c r="B229" s="30" t="s">
        <v>35</v>
      </c>
      <c r="C229" s="209" t="s">
        <v>113</v>
      </c>
      <c r="D229" s="209" t="s">
        <v>237</v>
      </c>
      <c r="E229" s="209"/>
      <c r="F229" s="209"/>
      <c r="G229" s="209"/>
      <c r="H229" s="209"/>
      <c r="I229" s="210"/>
      <c r="J229" s="101"/>
      <c r="K229" s="101" t="s">
        <v>203</v>
      </c>
      <c r="L229" s="156"/>
      <c r="M229" s="156"/>
      <c r="N229" s="156"/>
      <c r="O229" s="156"/>
      <c r="P229" s="31"/>
      <c r="Q229" s="31"/>
      <c r="R229" s="156"/>
    </row>
    <row r="230" spans="1:18" hidden="1" x14ac:dyDescent="0.25">
      <c r="A230" s="4"/>
      <c r="B230" s="21" t="s">
        <v>12</v>
      </c>
      <c r="C230" s="103" t="s">
        <v>119</v>
      </c>
      <c r="D230" s="103" t="s">
        <v>237</v>
      </c>
      <c r="E230" s="103"/>
      <c r="F230" s="103"/>
      <c r="G230" s="103"/>
      <c r="H230" s="103"/>
      <c r="I230" s="102"/>
      <c r="J230" s="101"/>
      <c r="K230" s="101" t="s">
        <v>203</v>
      </c>
      <c r="L230" s="156"/>
      <c r="M230" s="156"/>
      <c r="N230" s="156"/>
      <c r="O230" s="156"/>
      <c r="P230" s="31"/>
      <c r="Q230" s="61" t="s">
        <v>160</v>
      </c>
      <c r="R230" s="156"/>
    </row>
    <row r="231" spans="1:18" hidden="1" x14ac:dyDescent="0.25">
      <c r="A231" s="4"/>
      <c r="B231" s="15" t="s">
        <v>491</v>
      </c>
      <c r="C231" s="190" t="s">
        <v>135</v>
      </c>
      <c r="D231" s="190" t="s">
        <v>237</v>
      </c>
      <c r="E231" s="190">
        <v>1</v>
      </c>
      <c r="F231" s="190"/>
      <c r="G231" s="190">
        <v>2</v>
      </c>
      <c r="H231" s="190"/>
      <c r="I231" s="191"/>
      <c r="J231" s="101"/>
      <c r="K231" s="101" t="s">
        <v>203</v>
      </c>
      <c r="L231" s="156"/>
      <c r="M231" s="156"/>
      <c r="N231" s="156"/>
      <c r="O231" s="156"/>
      <c r="P231" s="31"/>
      <c r="Q231" s="31"/>
      <c r="R231" s="335" t="s">
        <v>150</v>
      </c>
    </row>
    <row r="232" spans="1:18" ht="22.5" hidden="1" thickBot="1" x14ac:dyDescent="0.3">
      <c r="A232" s="4"/>
      <c r="B232" s="22" t="s">
        <v>581</v>
      </c>
      <c r="C232" s="105" t="s">
        <v>129</v>
      </c>
      <c r="D232" s="105" t="s">
        <v>237</v>
      </c>
      <c r="E232" s="105"/>
      <c r="F232" s="105"/>
      <c r="G232" s="105"/>
      <c r="H232" s="105"/>
      <c r="I232" s="104"/>
      <c r="J232" s="101"/>
      <c r="K232" s="101" t="s">
        <v>203</v>
      </c>
      <c r="L232" s="156"/>
      <c r="M232" s="156"/>
      <c r="N232" s="156"/>
      <c r="O232" s="156"/>
      <c r="P232" s="31"/>
      <c r="Q232" s="31"/>
      <c r="R232" s="272"/>
    </row>
    <row r="233" spans="1:18" hidden="1" x14ac:dyDescent="0.25">
      <c r="A233" s="3" t="s">
        <v>5</v>
      </c>
      <c r="B233" s="19" t="s">
        <v>46</v>
      </c>
      <c r="C233" s="181" t="s">
        <v>113</v>
      </c>
      <c r="D233" s="181" t="s">
        <v>237</v>
      </c>
      <c r="E233" s="181"/>
      <c r="F233" s="181"/>
      <c r="G233" s="181"/>
      <c r="H233" s="181"/>
      <c r="I233" s="211"/>
      <c r="J233" s="100" t="s">
        <v>218</v>
      </c>
      <c r="K233" s="100" t="s">
        <v>188</v>
      </c>
      <c r="L233" s="167"/>
      <c r="M233" s="167"/>
      <c r="N233" s="167"/>
      <c r="O233" s="167"/>
      <c r="P233" s="41"/>
      <c r="Q233" s="41"/>
      <c r="R233" s="330"/>
    </row>
    <row r="234" spans="1:18" hidden="1" x14ac:dyDescent="0.25">
      <c r="A234" s="4"/>
      <c r="B234" s="11" t="s">
        <v>47</v>
      </c>
      <c r="C234" s="183" t="s">
        <v>113</v>
      </c>
      <c r="D234" s="183" t="s">
        <v>237</v>
      </c>
      <c r="E234" s="183"/>
      <c r="F234" s="183"/>
      <c r="G234" s="183"/>
      <c r="H234" s="183"/>
      <c r="I234" s="185"/>
      <c r="J234" s="101"/>
      <c r="K234" s="101" t="s">
        <v>188</v>
      </c>
      <c r="L234" s="156"/>
      <c r="M234" s="156"/>
      <c r="N234" s="156"/>
      <c r="O234" s="156"/>
      <c r="P234" s="31"/>
      <c r="Q234" s="31"/>
      <c r="R234" s="197"/>
    </row>
    <row r="235" spans="1:18" hidden="1" x14ac:dyDescent="0.25">
      <c r="A235" s="4"/>
      <c r="B235" s="11" t="s">
        <v>48</v>
      </c>
      <c r="C235" s="183" t="s">
        <v>115</v>
      </c>
      <c r="D235" s="183" t="s">
        <v>237</v>
      </c>
      <c r="E235" s="183"/>
      <c r="F235" s="183"/>
      <c r="G235" s="183"/>
      <c r="H235" s="183"/>
      <c r="I235" s="185"/>
      <c r="J235" s="101"/>
      <c r="K235" s="101" t="s">
        <v>188</v>
      </c>
      <c r="L235" s="156"/>
      <c r="M235" s="156"/>
      <c r="N235" s="156"/>
      <c r="O235" s="156"/>
      <c r="P235" s="31"/>
      <c r="Q235" s="31"/>
      <c r="R235" s="197"/>
    </row>
    <row r="236" spans="1:18" hidden="1" x14ac:dyDescent="0.25">
      <c r="A236" s="4"/>
      <c r="B236" s="11" t="s">
        <v>45</v>
      </c>
      <c r="C236" s="183" t="s">
        <v>115</v>
      </c>
      <c r="D236" s="183" t="s">
        <v>237</v>
      </c>
      <c r="E236" s="183"/>
      <c r="F236" s="183"/>
      <c r="G236" s="183"/>
      <c r="H236" s="183"/>
      <c r="I236" s="185"/>
      <c r="J236" s="101"/>
      <c r="K236" s="101" t="s">
        <v>188</v>
      </c>
      <c r="L236" s="156"/>
      <c r="M236" s="156"/>
      <c r="N236" s="156"/>
      <c r="O236" s="156"/>
      <c r="P236" s="31"/>
      <c r="Q236" s="31"/>
      <c r="R236" s="197"/>
    </row>
    <row r="237" spans="1:18" hidden="1" x14ac:dyDescent="0.25">
      <c r="A237" s="4"/>
      <c r="B237" s="11" t="s">
        <v>341</v>
      </c>
      <c r="C237" s="183"/>
      <c r="D237" s="183" t="s">
        <v>237</v>
      </c>
      <c r="E237" s="183"/>
      <c r="F237" s="183"/>
      <c r="G237" s="183"/>
      <c r="H237" s="183"/>
      <c r="I237" s="185"/>
      <c r="J237" s="101"/>
      <c r="K237" s="101" t="s">
        <v>188</v>
      </c>
      <c r="L237" s="156"/>
      <c r="M237" s="156"/>
      <c r="N237" s="156"/>
      <c r="O237" s="156"/>
      <c r="P237" s="31"/>
      <c r="Q237" s="31"/>
      <c r="R237" s="197"/>
    </row>
    <row r="238" spans="1:18" ht="22.5" hidden="1" thickBot="1" x14ac:dyDescent="0.3">
      <c r="A238" s="4"/>
      <c r="B238" s="10" t="s">
        <v>35</v>
      </c>
      <c r="C238" s="186" t="s">
        <v>113</v>
      </c>
      <c r="D238" s="186" t="s">
        <v>237</v>
      </c>
      <c r="E238" s="186"/>
      <c r="F238" s="186"/>
      <c r="G238" s="186"/>
      <c r="H238" s="186"/>
      <c r="I238" s="212"/>
      <c r="J238" s="101"/>
      <c r="K238" s="101" t="s">
        <v>188</v>
      </c>
      <c r="L238" s="156"/>
      <c r="M238" s="156"/>
      <c r="N238" s="156"/>
      <c r="O238" s="156"/>
      <c r="P238" s="31"/>
      <c r="Q238" s="31"/>
      <c r="R238" s="197"/>
    </row>
    <row r="239" spans="1:18" hidden="1" x14ac:dyDescent="0.25">
      <c r="A239" s="4"/>
      <c r="B239" s="20" t="s">
        <v>12</v>
      </c>
      <c r="C239" s="177" t="s">
        <v>119</v>
      </c>
      <c r="D239" s="177" t="s">
        <v>237</v>
      </c>
      <c r="E239" s="177"/>
      <c r="F239" s="177"/>
      <c r="G239" s="177"/>
      <c r="H239" s="177"/>
      <c r="I239" s="201"/>
      <c r="J239" s="101"/>
      <c r="K239" s="101" t="s">
        <v>188</v>
      </c>
      <c r="L239" s="156"/>
      <c r="M239" s="156"/>
      <c r="N239" s="156"/>
      <c r="O239" s="156"/>
      <c r="P239" s="31"/>
      <c r="Q239" s="31" t="s">
        <v>160</v>
      </c>
      <c r="R239" s="156"/>
    </row>
    <row r="240" spans="1:18" hidden="1" x14ac:dyDescent="0.25">
      <c r="A240" s="4"/>
      <c r="B240" s="18" t="s">
        <v>492</v>
      </c>
      <c r="C240" s="161" t="s">
        <v>135</v>
      </c>
      <c r="D240" s="161" t="s">
        <v>237</v>
      </c>
      <c r="E240" s="161"/>
      <c r="F240" s="161"/>
      <c r="G240" s="161">
        <v>33</v>
      </c>
      <c r="H240" s="161"/>
      <c r="I240" s="188"/>
      <c r="J240" s="101"/>
      <c r="K240" s="101" t="s">
        <v>188</v>
      </c>
      <c r="L240" s="156"/>
      <c r="M240" s="156"/>
      <c r="N240" s="156"/>
      <c r="O240" s="156"/>
      <c r="P240" s="31"/>
      <c r="Q240" s="31"/>
      <c r="R240" s="335" t="s">
        <v>150</v>
      </c>
    </row>
    <row r="241" spans="1:18" hidden="1" x14ac:dyDescent="0.25">
      <c r="A241" s="4"/>
      <c r="B241" s="18" t="s">
        <v>580</v>
      </c>
      <c r="C241" s="161" t="s">
        <v>129</v>
      </c>
      <c r="D241" s="161" t="s">
        <v>237</v>
      </c>
      <c r="E241" s="161"/>
      <c r="F241" s="161"/>
      <c r="G241" s="161">
        <v>4.51</v>
      </c>
      <c r="H241" s="161"/>
      <c r="I241" s="188"/>
      <c r="J241" s="101"/>
      <c r="K241" s="101" t="s">
        <v>188</v>
      </c>
      <c r="L241" s="156"/>
      <c r="M241" s="156"/>
      <c r="N241" s="156"/>
      <c r="O241" s="156"/>
      <c r="P241" s="31"/>
      <c r="Q241" s="31"/>
      <c r="R241" s="420" t="s">
        <v>579</v>
      </c>
    </row>
    <row r="242" spans="1:18" hidden="1" x14ac:dyDescent="0.25">
      <c r="A242" s="4"/>
      <c r="B242" s="18" t="s">
        <v>41</v>
      </c>
      <c r="C242" s="161" t="s">
        <v>118</v>
      </c>
      <c r="D242" s="161" t="s">
        <v>237</v>
      </c>
      <c r="E242" s="161"/>
      <c r="F242" s="161"/>
      <c r="G242" s="161"/>
      <c r="H242" s="161"/>
      <c r="I242" s="188"/>
      <c r="J242" s="101"/>
      <c r="K242" s="101" t="s">
        <v>188</v>
      </c>
      <c r="L242" s="156"/>
      <c r="M242" s="156"/>
      <c r="N242" s="156"/>
      <c r="O242" s="156"/>
      <c r="P242" s="31"/>
      <c r="Q242" s="31"/>
      <c r="R242" s="156"/>
    </row>
    <row r="243" spans="1:18" hidden="1" x14ac:dyDescent="0.25">
      <c r="A243" s="4"/>
      <c r="B243" s="18" t="s">
        <v>133</v>
      </c>
      <c r="C243" s="161" t="s">
        <v>118</v>
      </c>
      <c r="D243" s="161" t="s">
        <v>237</v>
      </c>
      <c r="E243" s="161"/>
      <c r="F243" s="161"/>
      <c r="G243" s="161"/>
      <c r="H243" s="161"/>
      <c r="I243" s="188"/>
      <c r="J243" s="101"/>
      <c r="K243" s="101" t="s">
        <v>188</v>
      </c>
      <c r="L243" s="156"/>
      <c r="M243" s="156"/>
      <c r="N243" s="156"/>
      <c r="O243" s="156"/>
      <c r="P243" s="31"/>
      <c r="Q243" s="31"/>
      <c r="R243" s="156"/>
    </row>
    <row r="244" spans="1:18" hidden="1" x14ac:dyDescent="0.25">
      <c r="A244" s="4"/>
      <c r="B244" s="35" t="s">
        <v>399</v>
      </c>
      <c r="C244" s="164" t="s">
        <v>136</v>
      </c>
      <c r="D244" s="164" t="s">
        <v>237</v>
      </c>
      <c r="E244" s="164"/>
      <c r="F244" s="164"/>
      <c r="G244" s="164"/>
      <c r="H244" s="164"/>
      <c r="I244" s="216"/>
      <c r="J244" s="101"/>
      <c r="K244" s="101" t="s">
        <v>188</v>
      </c>
      <c r="L244" s="156"/>
      <c r="M244" s="156"/>
      <c r="N244" s="156"/>
      <c r="O244" s="156"/>
      <c r="P244" s="113"/>
      <c r="Q244" s="113"/>
      <c r="R244" s="156"/>
    </row>
    <row r="245" spans="1:18" x14ac:dyDescent="0.25">
      <c r="A245" s="4"/>
      <c r="B245" s="376" t="s">
        <v>748</v>
      </c>
      <c r="C245" s="247" t="s">
        <v>616</v>
      </c>
      <c r="D245" s="247" t="s">
        <v>609</v>
      </c>
      <c r="E245" s="247"/>
      <c r="F245" s="247"/>
      <c r="G245" s="247">
        <v>7</v>
      </c>
      <c r="H245" s="672">
        <v>8</v>
      </c>
      <c r="I245" s="216"/>
      <c r="J245" s="101"/>
      <c r="K245" s="101" t="s">
        <v>197</v>
      </c>
      <c r="L245" s="156"/>
      <c r="M245" s="156"/>
      <c r="N245" s="156"/>
      <c r="O245" s="156"/>
      <c r="P245" s="312"/>
      <c r="Q245" s="312"/>
      <c r="R245" s="335" t="s">
        <v>150</v>
      </c>
    </row>
    <row r="246" spans="1:18" ht="21.75" customHeight="1" x14ac:dyDescent="0.25">
      <c r="A246" s="4"/>
      <c r="B246" s="722" t="s">
        <v>510</v>
      </c>
      <c r="C246" s="247"/>
      <c r="D246" s="247"/>
      <c r="E246" s="247"/>
      <c r="F246" s="247"/>
      <c r="G246" s="247">
        <v>2</v>
      </c>
      <c r="H246" s="672">
        <v>1</v>
      </c>
      <c r="I246" s="216"/>
      <c r="J246" s="101"/>
      <c r="K246" s="101" t="s">
        <v>197</v>
      </c>
      <c r="L246" s="156"/>
      <c r="M246" s="156"/>
      <c r="N246" s="156"/>
      <c r="O246" s="156"/>
      <c r="P246" s="312"/>
      <c r="Q246" s="312"/>
      <c r="R246" s="335" t="s">
        <v>150</v>
      </c>
    </row>
    <row r="247" spans="1:18" ht="21.75" customHeight="1" x14ac:dyDescent="0.25">
      <c r="A247" s="4"/>
      <c r="B247" s="376" t="s">
        <v>495</v>
      </c>
      <c r="C247" s="247" t="s">
        <v>117</v>
      </c>
      <c r="D247" s="247" t="s">
        <v>229</v>
      </c>
      <c r="E247" s="247">
        <v>1</v>
      </c>
      <c r="F247" s="247"/>
      <c r="G247" s="247">
        <v>1</v>
      </c>
      <c r="H247" s="672">
        <v>0</v>
      </c>
      <c r="I247" s="216"/>
      <c r="J247" s="101" t="s">
        <v>241</v>
      </c>
      <c r="K247" s="101" t="s">
        <v>241</v>
      </c>
      <c r="L247" s="156"/>
      <c r="M247" s="156"/>
      <c r="N247" s="156"/>
      <c r="O247" s="156"/>
      <c r="P247" s="312"/>
      <c r="Q247" s="312"/>
      <c r="R247" s="335" t="s">
        <v>150</v>
      </c>
    </row>
    <row r="248" spans="1:18" ht="40.5" hidden="1" customHeight="1" x14ac:dyDescent="0.25">
      <c r="A248" s="4"/>
      <c r="B248" s="376" t="s">
        <v>511</v>
      </c>
      <c r="C248" s="247"/>
      <c r="D248" s="247"/>
      <c r="E248" s="247"/>
      <c r="F248" s="247"/>
      <c r="G248" s="247">
        <v>45.6</v>
      </c>
      <c r="H248" s="247"/>
      <c r="I248" s="216"/>
      <c r="J248" s="101"/>
      <c r="K248" s="101" t="s">
        <v>188</v>
      </c>
      <c r="L248" s="156"/>
      <c r="M248" s="156"/>
      <c r="N248" s="156"/>
      <c r="O248" s="156"/>
      <c r="P248" s="312"/>
      <c r="Q248" s="312"/>
      <c r="R248" s="383" t="s">
        <v>513</v>
      </c>
    </row>
    <row r="249" spans="1:18" hidden="1" x14ac:dyDescent="0.25">
      <c r="A249" s="293">
        <v>2.2000000000000002</v>
      </c>
      <c r="B249" s="300" t="s">
        <v>400</v>
      </c>
      <c r="C249" s="301" t="s">
        <v>113</v>
      </c>
      <c r="D249" s="301" t="s">
        <v>237</v>
      </c>
      <c r="E249" s="164"/>
      <c r="F249" s="164"/>
      <c r="G249" s="164"/>
      <c r="H249" s="164"/>
      <c r="I249" s="216"/>
      <c r="J249" s="101"/>
      <c r="K249" s="101" t="s">
        <v>188</v>
      </c>
      <c r="L249" s="156"/>
      <c r="M249" s="156"/>
      <c r="N249" s="156" t="s">
        <v>78</v>
      </c>
      <c r="O249" s="156" t="s">
        <v>78</v>
      </c>
      <c r="P249" s="113"/>
      <c r="Q249" s="113"/>
      <c r="R249" s="156"/>
    </row>
    <row r="250" spans="1:18" ht="22.5" hidden="1" customHeight="1" x14ac:dyDescent="0.25">
      <c r="A250" s="293">
        <v>2.2000000000000002</v>
      </c>
      <c r="B250" s="410" t="s">
        <v>563</v>
      </c>
      <c r="C250" s="284" t="s">
        <v>411</v>
      </c>
      <c r="D250" s="284" t="s">
        <v>237</v>
      </c>
      <c r="E250" s="161"/>
      <c r="F250" s="161"/>
      <c r="G250" s="161"/>
      <c r="H250" s="161"/>
      <c r="I250" s="188"/>
      <c r="J250" s="173"/>
      <c r="K250" s="173" t="s">
        <v>188</v>
      </c>
      <c r="L250" s="172"/>
      <c r="M250" s="172"/>
      <c r="N250" s="172" t="s">
        <v>410</v>
      </c>
      <c r="O250" s="172" t="s">
        <v>78</v>
      </c>
      <c r="P250" s="387"/>
      <c r="Q250" s="387"/>
      <c r="R250" s="172"/>
    </row>
    <row r="251" spans="1:18" ht="22.5" thickBot="1" x14ac:dyDescent="0.3">
      <c r="A251" s="293"/>
      <c r="B251" s="410" t="s">
        <v>565</v>
      </c>
      <c r="C251" s="284"/>
      <c r="D251" s="284" t="s">
        <v>609</v>
      </c>
      <c r="E251" s="161" t="s">
        <v>566</v>
      </c>
      <c r="F251" s="161"/>
      <c r="G251" s="161" t="s">
        <v>566</v>
      </c>
      <c r="H251" s="673" t="s">
        <v>566</v>
      </c>
      <c r="I251" s="188"/>
      <c r="J251" s="173"/>
      <c r="K251" s="173" t="s">
        <v>192</v>
      </c>
      <c r="L251" s="172"/>
      <c r="M251" s="172"/>
      <c r="N251" s="172"/>
      <c r="O251" s="172"/>
      <c r="P251" s="387"/>
      <c r="Q251" s="387"/>
      <c r="R251" s="411" t="s">
        <v>163</v>
      </c>
    </row>
    <row r="252" spans="1:18" ht="22.5" hidden="1" thickBot="1" x14ac:dyDescent="0.3">
      <c r="A252" s="293"/>
      <c r="B252" s="410" t="s">
        <v>564</v>
      </c>
      <c r="C252" s="284"/>
      <c r="D252" s="284"/>
      <c r="E252" s="161" t="s">
        <v>566</v>
      </c>
      <c r="F252" s="161"/>
      <c r="G252" s="161" t="s">
        <v>566</v>
      </c>
      <c r="H252" s="161"/>
      <c r="I252" s="188"/>
      <c r="J252" s="108"/>
      <c r="K252" s="108" t="s">
        <v>188</v>
      </c>
      <c r="L252" s="155"/>
      <c r="M252" s="155"/>
      <c r="N252" s="155"/>
      <c r="O252" s="155"/>
      <c r="P252" s="364"/>
      <c r="Q252" s="364"/>
      <c r="R252" s="412" t="s">
        <v>163</v>
      </c>
    </row>
    <row r="253" spans="1:18" ht="22.5" hidden="1" thickBot="1" x14ac:dyDescent="0.3">
      <c r="A253" s="293"/>
      <c r="B253" s="410" t="s">
        <v>562</v>
      </c>
      <c r="C253" s="284"/>
      <c r="D253" s="284"/>
      <c r="E253" s="161"/>
      <c r="F253" s="161"/>
      <c r="G253" s="161" t="s">
        <v>567</v>
      </c>
      <c r="H253" s="161"/>
      <c r="I253" s="188"/>
      <c r="J253" s="108"/>
      <c r="K253" s="108" t="s">
        <v>188</v>
      </c>
      <c r="L253" s="155"/>
      <c r="M253" s="155"/>
      <c r="N253" s="155"/>
      <c r="O253" s="155"/>
      <c r="P253" s="364"/>
      <c r="Q253" s="364"/>
      <c r="R253" s="412" t="s">
        <v>163</v>
      </c>
    </row>
    <row r="254" spans="1:18" ht="22.5" hidden="1" thickBot="1" x14ac:dyDescent="0.3">
      <c r="A254" s="290"/>
      <c r="B254" s="291" t="s">
        <v>561</v>
      </c>
      <c r="C254" s="295"/>
      <c r="D254" s="295"/>
      <c r="E254" s="98"/>
      <c r="F254" s="98"/>
      <c r="G254" s="98" t="s">
        <v>567</v>
      </c>
      <c r="H254" s="98"/>
      <c r="I254" s="97"/>
      <c r="J254" s="176"/>
      <c r="K254" s="176" t="s">
        <v>203</v>
      </c>
      <c r="L254" s="94"/>
      <c r="M254" s="94"/>
      <c r="N254" s="94"/>
      <c r="O254" s="94"/>
      <c r="P254" s="359"/>
      <c r="Q254" s="359"/>
      <c r="R254" s="413" t="s">
        <v>163</v>
      </c>
    </row>
    <row r="255" spans="1:18" ht="22.5" hidden="1" thickBot="1" x14ac:dyDescent="0.3">
      <c r="A255" s="248"/>
      <c r="B255" s="365" t="s">
        <v>477</v>
      </c>
      <c r="C255" s="357"/>
      <c r="D255" s="357"/>
      <c r="E255" s="103"/>
      <c r="F255" s="103"/>
      <c r="G255" s="103"/>
      <c r="H255" s="103"/>
      <c r="I255" s="102"/>
      <c r="J255" s="217"/>
      <c r="K255" s="217"/>
      <c r="L255" s="91"/>
      <c r="M255" s="91"/>
      <c r="N255" s="91"/>
      <c r="O255" s="91"/>
      <c r="P255" s="358"/>
      <c r="Q255" s="358"/>
      <c r="R255" s="91"/>
    </row>
    <row r="256" spans="1:18" ht="22.5" hidden="1" thickBot="1" x14ac:dyDescent="0.3">
      <c r="A256" s="75"/>
      <c r="B256" s="29" t="s">
        <v>478</v>
      </c>
      <c r="C256" s="363"/>
      <c r="D256" s="363"/>
      <c r="E256" s="190"/>
      <c r="F256" s="190"/>
      <c r="G256" s="190">
        <v>86</v>
      </c>
      <c r="H256" s="190"/>
      <c r="I256" s="191"/>
      <c r="J256" s="108"/>
      <c r="K256" s="108" t="s">
        <v>188</v>
      </c>
      <c r="L256" s="155"/>
      <c r="M256" s="155"/>
      <c r="N256" s="155"/>
      <c r="O256" s="155"/>
      <c r="P256" s="364"/>
      <c r="Q256" s="364"/>
      <c r="R256" s="368" t="s">
        <v>150</v>
      </c>
    </row>
    <row r="257" spans="1:18" ht="22.5" hidden="1" thickBot="1" x14ac:dyDescent="0.3">
      <c r="A257" s="75"/>
      <c r="B257" s="29" t="s">
        <v>479</v>
      </c>
      <c r="C257" s="363"/>
      <c r="D257" s="363"/>
      <c r="E257" s="190"/>
      <c r="F257" s="190"/>
      <c r="G257" s="190">
        <v>8</v>
      </c>
      <c r="H257" s="190"/>
      <c r="I257" s="191"/>
      <c r="J257" s="108"/>
      <c r="K257" s="108" t="s">
        <v>188</v>
      </c>
      <c r="L257" s="155"/>
      <c r="M257" s="155"/>
      <c r="N257" s="155"/>
      <c r="O257" s="155"/>
      <c r="P257" s="364"/>
      <c r="Q257" s="364"/>
      <c r="R257" s="335" t="s">
        <v>150</v>
      </c>
    </row>
    <row r="258" spans="1:18" ht="22.5" hidden="1" thickBot="1" x14ac:dyDescent="0.3">
      <c r="A258" s="75"/>
      <c r="B258" s="29" t="s">
        <v>480</v>
      </c>
      <c r="C258" s="363"/>
      <c r="D258" s="363"/>
      <c r="E258" s="190"/>
      <c r="F258" s="190"/>
      <c r="G258" s="190">
        <v>33</v>
      </c>
      <c r="H258" s="190"/>
      <c r="I258" s="191"/>
      <c r="J258" s="108"/>
      <c r="K258" s="108" t="s">
        <v>188</v>
      </c>
      <c r="L258" s="155"/>
      <c r="M258" s="155"/>
      <c r="N258" s="155"/>
      <c r="O258" s="155"/>
      <c r="P258" s="364"/>
      <c r="Q258" s="364"/>
      <c r="R258" s="335" t="s">
        <v>150</v>
      </c>
    </row>
    <row r="259" spans="1:18" ht="22.5" hidden="1" thickBot="1" x14ac:dyDescent="0.3">
      <c r="A259" s="75"/>
      <c r="B259" s="29" t="s">
        <v>481</v>
      </c>
      <c r="C259" s="363"/>
      <c r="D259" s="363"/>
      <c r="E259" s="190"/>
      <c r="F259" s="190"/>
      <c r="G259" s="190">
        <v>75</v>
      </c>
      <c r="H259" s="190"/>
      <c r="I259" s="191"/>
      <c r="J259" s="108"/>
      <c r="K259" s="108" t="s">
        <v>188</v>
      </c>
      <c r="L259" s="155"/>
      <c r="M259" s="155"/>
      <c r="N259" s="155"/>
      <c r="O259" s="155"/>
      <c r="P259" s="364"/>
      <c r="Q259" s="364"/>
      <c r="R259" s="335" t="s">
        <v>150</v>
      </c>
    </row>
    <row r="260" spans="1:18" ht="22.5" hidden="1" thickBot="1" x14ac:dyDescent="0.3">
      <c r="A260" s="248"/>
      <c r="B260" s="365" t="s">
        <v>605</v>
      </c>
      <c r="C260" s="357"/>
      <c r="D260" s="357"/>
      <c r="E260" s="103"/>
      <c r="F260" s="103"/>
      <c r="G260" s="103">
        <v>97</v>
      </c>
      <c r="H260" s="103"/>
      <c r="I260" s="102"/>
      <c r="J260" s="217"/>
      <c r="K260" s="217" t="s">
        <v>188</v>
      </c>
      <c r="L260" s="91"/>
      <c r="M260" s="91"/>
      <c r="N260" s="91"/>
      <c r="O260" s="91"/>
      <c r="P260" s="358"/>
      <c r="Q260" s="358"/>
      <c r="R260" s="91"/>
    </row>
    <row r="261" spans="1:18" ht="22.5" hidden="1" thickBot="1" x14ac:dyDescent="0.3">
      <c r="A261" s="75"/>
      <c r="B261" s="29" t="s">
        <v>184</v>
      </c>
      <c r="C261" s="363"/>
      <c r="D261" s="363"/>
      <c r="E261" s="190"/>
      <c r="F261" s="190"/>
      <c r="G261" s="190">
        <v>3</v>
      </c>
      <c r="H261" s="190"/>
      <c r="I261" s="191"/>
      <c r="J261" s="108"/>
      <c r="K261" s="108" t="s">
        <v>188</v>
      </c>
      <c r="L261" s="155"/>
      <c r="M261" s="155"/>
      <c r="N261" s="155"/>
      <c r="O261" s="155"/>
      <c r="P261" s="364"/>
      <c r="Q261" s="364"/>
      <c r="R261" s="432" t="s">
        <v>600</v>
      </c>
    </row>
    <row r="262" spans="1:18" ht="22.5" hidden="1" thickBot="1" x14ac:dyDescent="0.3">
      <c r="A262" s="75"/>
      <c r="B262" s="29" t="s">
        <v>606</v>
      </c>
      <c r="C262" s="363"/>
      <c r="D262" s="363"/>
      <c r="E262" s="190"/>
      <c r="F262" s="190"/>
      <c r="G262" s="190">
        <v>8</v>
      </c>
      <c r="H262" s="190"/>
      <c r="I262" s="191"/>
      <c r="J262" s="108"/>
      <c r="K262" s="108" t="s">
        <v>188</v>
      </c>
      <c r="L262" s="155"/>
      <c r="M262" s="155"/>
      <c r="N262" s="155"/>
      <c r="O262" s="155"/>
      <c r="P262" s="364"/>
      <c r="Q262" s="364"/>
      <c r="R262" s="431" t="s">
        <v>600</v>
      </c>
    </row>
    <row r="263" spans="1:18" ht="22.5" hidden="1" thickBot="1" x14ac:dyDescent="0.3">
      <c r="A263" s="75"/>
      <c r="B263" s="29" t="s">
        <v>607</v>
      </c>
      <c r="C263" s="363"/>
      <c r="D263" s="363"/>
      <c r="E263" s="190"/>
      <c r="F263" s="190"/>
      <c r="G263" s="190">
        <v>54</v>
      </c>
      <c r="H263" s="190"/>
      <c r="I263" s="191"/>
      <c r="J263" s="108"/>
      <c r="K263" s="108" t="s">
        <v>188</v>
      </c>
      <c r="L263" s="155"/>
      <c r="M263" s="155"/>
      <c r="N263" s="155"/>
      <c r="O263" s="155"/>
      <c r="P263" s="364"/>
      <c r="Q263" s="364"/>
      <c r="R263" s="431" t="s">
        <v>600</v>
      </c>
    </row>
    <row r="264" spans="1:18" ht="22.5" hidden="1" thickBot="1" x14ac:dyDescent="0.3">
      <c r="A264" s="75"/>
      <c r="B264" s="29" t="s">
        <v>608</v>
      </c>
      <c r="C264" s="363"/>
      <c r="D264" s="363"/>
      <c r="E264" s="190"/>
      <c r="F264" s="190"/>
      <c r="G264" s="190">
        <v>32</v>
      </c>
      <c r="H264" s="190"/>
      <c r="I264" s="191"/>
      <c r="J264" s="108"/>
      <c r="K264" s="108" t="s">
        <v>188</v>
      </c>
      <c r="L264" s="155"/>
      <c r="M264" s="155"/>
      <c r="N264" s="155"/>
      <c r="O264" s="155"/>
      <c r="P264" s="364"/>
      <c r="Q264" s="364"/>
      <c r="R264" s="431" t="s">
        <v>600</v>
      </c>
    </row>
    <row r="265" spans="1:18" ht="22.5" hidden="1" thickBot="1" x14ac:dyDescent="0.3">
      <c r="A265" s="75"/>
      <c r="B265" s="422" t="s">
        <v>482</v>
      </c>
      <c r="C265" s="363"/>
      <c r="D265" s="363"/>
      <c r="E265" s="190"/>
      <c r="F265" s="190"/>
      <c r="G265" s="190">
        <v>23</v>
      </c>
      <c r="H265" s="190"/>
      <c r="I265" s="191"/>
      <c r="J265" s="108"/>
      <c r="K265" s="108" t="s">
        <v>188</v>
      </c>
      <c r="L265" s="155"/>
      <c r="M265" s="155"/>
      <c r="N265" s="155"/>
      <c r="O265" s="155"/>
      <c r="P265" s="364"/>
      <c r="Q265" s="364"/>
      <c r="R265" s="335" t="s">
        <v>150</v>
      </c>
    </row>
    <row r="266" spans="1:18" ht="22.5" hidden="1" thickBot="1" x14ac:dyDescent="0.3">
      <c r="A266" s="256"/>
      <c r="B266" s="370" t="s">
        <v>583</v>
      </c>
      <c r="C266" s="292"/>
      <c r="D266" s="292"/>
      <c r="E266" s="105"/>
      <c r="F266" s="105"/>
      <c r="G266" s="105">
        <v>4.79</v>
      </c>
      <c r="H266" s="105"/>
      <c r="I266" s="104"/>
      <c r="J266" s="176"/>
      <c r="K266" s="176" t="s">
        <v>188</v>
      </c>
      <c r="L266" s="94"/>
      <c r="M266" s="94"/>
      <c r="N266" s="94"/>
      <c r="O266" s="94"/>
      <c r="P266" s="359"/>
      <c r="Q266" s="359"/>
      <c r="R266" s="421" t="s">
        <v>579</v>
      </c>
    </row>
    <row r="267" spans="1:18" ht="19.5" hidden="1" customHeight="1" thickBot="1" x14ac:dyDescent="0.3">
      <c r="A267" s="259" t="s">
        <v>108</v>
      </c>
      <c r="B267" s="83"/>
      <c r="C267" s="205"/>
      <c r="D267" s="205"/>
      <c r="E267" s="204"/>
      <c r="F267" s="204"/>
      <c r="G267" s="204"/>
      <c r="H267" s="204"/>
      <c r="I267" s="205"/>
      <c r="J267" s="205"/>
      <c r="K267" s="205"/>
      <c r="L267" s="205"/>
      <c r="M267" s="205"/>
      <c r="N267" s="205"/>
      <c r="O267" s="205"/>
      <c r="P267" s="83"/>
      <c r="Q267" s="83"/>
      <c r="R267" s="332"/>
    </row>
    <row r="268" spans="1:18" x14ac:dyDescent="0.25">
      <c r="A268" s="33"/>
      <c r="B268" s="258" t="s">
        <v>153</v>
      </c>
      <c r="C268" s="213" t="s">
        <v>118</v>
      </c>
      <c r="D268" s="213" t="s">
        <v>236</v>
      </c>
      <c r="E268" s="213"/>
      <c r="F268" s="213"/>
      <c r="G268" s="377">
        <v>1774</v>
      </c>
      <c r="H268" s="674">
        <v>1605</v>
      </c>
      <c r="I268" s="107"/>
      <c r="J268" s="100" t="s">
        <v>217</v>
      </c>
      <c r="K268" s="100" t="s">
        <v>192</v>
      </c>
      <c r="L268" s="167"/>
      <c r="M268" s="167"/>
      <c r="N268" s="167"/>
      <c r="O268" s="167"/>
      <c r="P268" s="41"/>
      <c r="Q268" s="41" t="s">
        <v>152</v>
      </c>
      <c r="R268" s="375" t="s">
        <v>150</v>
      </c>
    </row>
    <row r="269" spans="1:18" hidden="1" x14ac:dyDescent="0.25">
      <c r="A269" s="32"/>
      <c r="B269" s="260" t="s">
        <v>377</v>
      </c>
      <c r="C269" s="181" t="s">
        <v>129</v>
      </c>
      <c r="D269" s="181"/>
      <c r="E269" s="181"/>
      <c r="F269" s="181"/>
      <c r="G269" s="181"/>
      <c r="H269" s="181"/>
      <c r="I269" s="211"/>
      <c r="J269" s="101"/>
      <c r="K269" s="101"/>
      <c r="L269" s="156"/>
      <c r="M269" s="156"/>
      <c r="N269" s="156"/>
      <c r="O269" s="156"/>
      <c r="P269" s="113"/>
      <c r="Q269" s="113"/>
      <c r="R269" s="197"/>
    </row>
    <row r="270" spans="1:18" hidden="1" x14ac:dyDescent="0.25">
      <c r="A270" s="4"/>
      <c r="B270" s="136" t="s">
        <v>376</v>
      </c>
      <c r="C270" s="183" t="s">
        <v>115</v>
      </c>
      <c r="D270" s="183" t="s">
        <v>237</v>
      </c>
      <c r="E270" s="183"/>
      <c r="F270" s="183"/>
      <c r="G270" s="183"/>
      <c r="H270" s="183"/>
      <c r="I270" s="185"/>
      <c r="J270" s="101"/>
      <c r="K270" s="101" t="s">
        <v>192</v>
      </c>
      <c r="L270" s="156"/>
      <c r="M270" s="156"/>
      <c r="N270" s="156"/>
      <c r="O270" s="156"/>
      <c r="P270" s="31"/>
      <c r="Q270" s="31"/>
      <c r="R270" s="197"/>
    </row>
    <row r="271" spans="1:18" hidden="1" x14ac:dyDescent="0.25">
      <c r="A271" s="4"/>
      <c r="B271" s="121" t="s">
        <v>12</v>
      </c>
      <c r="C271" s="158" t="s">
        <v>119</v>
      </c>
      <c r="D271" s="158" t="s">
        <v>237</v>
      </c>
      <c r="E271" s="158"/>
      <c r="F271" s="158"/>
      <c r="G271" s="158"/>
      <c r="H271" s="158"/>
      <c r="I271" s="168"/>
      <c r="J271" s="101"/>
      <c r="K271" s="101" t="s">
        <v>192</v>
      </c>
      <c r="L271" s="156"/>
      <c r="M271" s="156"/>
      <c r="N271" s="156"/>
      <c r="O271" s="156"/>
      <c r="P271" s="31"/>
      <c r="Q271" s="31"/>
      <c r="R271" s="197"/>
    </row>
    <row r="272" spans="1:18" x14ac:dyDescent="0.25">
      <c r="A272" s="4"/>
      <c r="B272" s="119" t="s">
        <v>494</v>
      </c>
      <c r="C272" s="190" t="s">
        <v>129</v>
      </c>
      <c r="D272" s="190" t="s">
        <v>236</v>
      </c>
      <c r="E272" s="190"/>
      <c r="F272" s="190"/>
      <c r="G272" s="423">
        <v>471613</v>
      </c>
      <c r="H272" s="664">
        <v>509693.42</v>
      </c>
      <c r="I272" s="191"/>
      <c r="J272" s="173"/>
      <c r="K272" s="173" t="s">
        <v>192</v>
      </c>
      <c r="L272" s="172"/>
      <c r="M272" s="172"/>
      <c r="N272" s="172"/>
      <c r="O272" s="172"/>
      <c r="P272" s="387"/>
      <c r="Q272" s="387"/>
      <c r="R272" s="335" t="s">
        <v>150</v>
      </c>
    </row>
    <row r="273" spans="1:18" ht="22.5" thickBot="1" x14ac:dyDescent="0.3">
      <c r="A273" s="311"/>
      <c r="B273" s="119" t="s">
        <v>744</v>
      </c>
      <c r="C273" s="105" t="s">
        <v>129</v>
      </c>
      <c r="D273" s="105" t="s">
        <v>236</v>
      </c>
      <c r="E273" s="105"/>
      <c r="F273" s="105"/>
      <c r="G273" s="424">
        <v>5659359</v>
      </c>
      <c r="H273" s="675">
        <v>6116321</v>
      </c>
      <c r="I273" s="104"/>
      <c r="J273" s="176"/>
      <c r="K273" s="176" t="s">
        <v>192</v>
      </c>
      <c r="L273" s="94"/>
      <c r="M273" s="94"/>
      <c r="N273" s="94"/>
      <c r="O273" s="94"/>
      <c r="P273" s="359"/>
      <c r="Q273" s="359"/>
      <c r="R273" s="421" t="s">
        <v>579</v>
      </c>
    </row>
    <row r="274" spans="1:18" ht="19.5" hidden="1" customHeight="1" thickBot="1" x14ac:dyDescent="0.3">
      <c r="A274" s="81" t="s">
        <v>99</v>
      </c>
      <c r="B274" s="82"/>
      <c r="C274" s="205"/>
      <c r="D274" s="205"/>
      <c r="E274" s="204"/>
      <c r="F274" s="204"/>
      <c r="G274" s="204"/>
      <c r="H274" s="204"/>
      <c r="I274" s="205"/>
      <c r="J274" s="205"/>
      <c r="K274" s="205"/>
      <c r="L274" s="205"/>
      <c r="M274" s="205"/>
      <c r="N274" s="205"/>
      <c r="O274" s="205"/>
      <c r="P274" s="82"/>
      <c r="Q274" s="82"/>
      <c r="R274" s="332"/>
    </row>
    <row r="275" spans="1:18" ht="22.5" hidden="1" thickBot="1" x14ac:dyDescent="0.3">
      <c r="A275" s="3" t="s">
        <v>98</v>
      </c>
      <c r="B275" s="258" t="s">
        <v>50</v>
      </c>
      <c r="C275" s="213" t="s">
        <v>137</v>
      </c>
      <c r="D275" s="213" t="s">
        <v>237</v>
      </c>
      <c r="E275" s="213"/>
      <c r="F275" s="213"/>
      <c r="G275" s="213">
        <v>12</v>
      </c>
      <c r="H275" s="599">
        <v>12</v>
      </c>
      <c r="I275" s="107"/>
      <c r="J275" s="100" t="s">
        <v>204</v>
      </c>
      <c r="K275" s="100" t="s">
        <v>205</v>
      </c>
      <c r="L275" s="167"/>
      <c r="M275" s="167"/>
      <c r="N275" s="167"/>
      <c r="O275" s="167"/>
      <c r="P275" s="41"/>
      <c r="Q275" s="41"/>
      <c r="R275" s="375" t="s">
        <v>150</v>
      </c>
    </row>
    <row r="276" spans="1:18" ht="22.5" hidden="1" thickBot="1" x14ac:dyDescent="0.3">
      <c r="A276" s="4"/>
      <c r="B276" s="136" t="s">
        <v>51</v>
      </c>
      <c r="C276" s="183" t="s">
        <v>113</v>
      </c>
      <c r="D276" s="183" t="s">
        <v>237</v>
      </c>
      <c r="E276" s="183"/>
      <c r="F276" s="183"/>
      <c r="G276" s="183"/>
      <c r="H276" s="183"/>
      <c r="I276" s="185"/>
      <c r="J276" s="101"/>
      <c r="K276" s="101" t="s">
        <v>205</v>
      </c>
      <c r="L276" s="156"/>
      <c r="M276" s="156"/>
      <c r="N276" s="156"/>
      <c r="O276" s="156"/>
      <c r="P276" s="31"/>
      <c r="Q276" s="31"/>
      <c r="R276" s="197"/>
    </row>
    <row r="277" spans="1:18" ht="22.5" hidden="1" thickBot="1" x14ac:dyDescent="0.3">
      <c r="A277" s="4"/>
      <c r="B277" s="136" t="s">
        <v>370</v>
      </c>
      <c r="C277" s="183" t="s">
        <v>115</v>
      </c>
      <c r="D277" s="183" t="s">
        <v>237</v>
      </c>
      <c r="E277" s="183"/>
      <c r="F277" s="183"/>
      <c r="G277" s="183"/>
      <c r="H277" s="183"/>
      <c r="I277" s="185"/>
      <c r="J277" s="101"/>
      <c r="K277" s="101" t="s">
        <v>205</v>
      </c>
      <c r="L277" s="156"/>
      <c r="M277" s="156"/>
      <c r="N277" s="156"/>
      <c r="O277" s="156"/>
      <c r="P277" s="113"/>
      <c r="Q277" s="113"/>
      <c r="R277" s="197"/>
    </row>
    <row r="278" spans="1:18" ht="22.5" hidden="1" thickBot="1" x14ac:dyDescent="0.3">
      <c r="A278" s="4"/>
      <c r="B278" s="136" t="s">
        <v>369</v>
      </c>
      <c r="C278" s="183" t="s">
        <v>115</v>
      </c>
      <c r="D278" s="183" t="s">
        <v>237</v>
      </c>
      <c r="E278" s="183"/>
      <c r="F278" s="183"/>
      <c r="G278" s="183"/>
      <c r="H278" s="183"/>
      <c r="I278" s="185"/>
      <c r="J278" s="101"/>
      <c r="K278" s="101"/>
      <c r="L278" s="156"/>
      <c r="M278" s="156"/>
      <c r="N278" s="156"/>
      <c r="O278" s="156"/>
      <c r="P278" s="113"/>
      <c r="Q278" s="113"/>
      <c r="R278" s="197"/>
    </row>
    <row r="279" spans="1:18" ht="22.5" hidden="1" thickBot="1" x14ac:dyDescent="0.3">
      <c r="A279" s="4"/>
      <c r="B279" s="136" t="s">
        <v>371</v>
      </c>
      <c r="C279" s="183" t="s">
        <v>113</v>
      </c>
      <c r="D279" s="183" t="s">
        <v>237</v>
      </c>
      <c r="E279" s="183"/>
      <c r="F279" s="183"/>
      <c r="G279" s="183"/>
      <c r="H279" s="183"/>
      <c r="I279" s="185"/>
      <c r="J279" s="101"/>
      <c r="K279" s="101"/>
      <c r="L279" s="156"/>
      <c r="M279" s="156"/>
      <c r="N279" s="156"/>
      <c r="O279" s="156"/>
      <c r="P279" s="113"/>
      <c r="Q279" s="113"/>
      <c r="R279" s="197"/>
    </row>
    <row r="280" spans="1:18" ht="22.5" hidden="1" thickBot="1" x14ac:dyDescent="0.3">
      <c r="A280" s="4"/>
      <c r="B280" s="136" t="s">
        <v>52</v>
      </c>
      <c r="C280" s="183" t="s">
        <v>115</v>
      </c>
      <c r="D280" s="183" t="s">
        <v>237</v>
      </c>
      <c r="E280" s="183"/>
      <c r="F280" s="183"/>
      <c r="G280" s="183"/>
      <c r="H280" s="183"/>
      <c r="I280" s="185"/>
      <c r="J280" s="101"/>
      <c r="K280" s="101" t="s">
        <v>205</v>
      </c>
      <c r="L280" s="156"/>
      <c r="M280" s="156"/>
      <c r="N280" s="156"/>
      <c r="O280" s="156"/>
      <c r="P280" s="31"/>
      <c r="Q280" s="31"/>
      <c r="R280" s="197"/>
    </row>
    <row r="281" spans="1:18" ht="22.5" hidden="1" thickBot="1" x14ac:dyDescent="0.3">
      <c r="A281" s="4"/>
      <c r="B281" s="121" t="s">
        <v>6</v>
      </c>
      <c r="C281" s="158" t="s">
        <v>119</v>
      </c>
      <c r="D281" s="158" t="s">
        <v>237</v>
      </c>
      <c r="E281" s="158"/>
      <c r="F281" s="158"/>
      <c r="G281" s="158"/>
      <c r="H281" s="158"/>
      <c r="I281" s="168"/>
      <c r="J281" s="101"/>
      <c r="K281" s="101" t="s">
        <v>205</v>
      </c>
      <c r="L281" s="156"/>
      <c r="M281" s="156"/>
      <c r="N281" s="156"/>
      <c r="O281" s="156"/>
      <c r="P281" s="31"/>
      <c r="Q281" s="61"/>
      <c r="R281" s="197"/>
    </row>
    <row r="282" spans="1:18" ht="22.5" hidden="1" thickBot="1" x14ac:dyDescent="0.3">
      <c r="A282" s="4"/>
      <c r="B282" s="144" t="s">
        <v>490</v>
      </c>
      <c r="C282" s="161" t="s">
        <v>138</v>
      </c>
      <c r="D282" s="161" t="s">
        <v>237</v>
      </c>
      <c r="E282" s="161"/>
      <c r="F282" s="161"/>
      <c r="G282" s="161">
        <v>368</v>
      </c>
      <c r="H282" s="600">
        <v>258.25</v>
      </c>
      <c r="I282" s="188"/>
      <c r="J282" s="101"/>
      <c r="K282" s="101" t="s">
        <v>205</v>
      </c>
      <c r="L282" s="156"/>
      <c r="M282" s="156"/>
      <c r="N282" s="156"/>
      <c r="O282" s="156"/>
      <c r="P282" s="31"/>
      <c r="Q282" s="31"/>
      <c r="R282" s="335" t="s">
        <v>150</v>
      </c>
    </row>
    <row r="283" spans="1:18" ht="22.5" hidden="1" thickBot="1" x14ac:dyDescent="0.3">
      <c r="A283" s="4"/>
      <c r="B283" s="144" t="s">
        <v>7</v>
      </c>
      <c r="C283" s="161" t="s">
        <v>139</v>
      </c>
      <c r="D283" s="161" t="s">
        <v>237</v>
      </c>
      <c r="E283" s="161"/>
      <c r="F283" s="161"/>
      <c r="G283" s="161"/>
      <c r="H283" s="161"/>
      <c r="I283" s="188"/>
      <c r="J283" s="101"/>
      <c r="K283" s="101" t="s">
        <v>205</v>
      </c>
      <c r="L283" s="156"/>
      <c r="M283" s="156"/>
      <c r="N283" s="156"/>
      <c r="O283" s="156"/>
      <c r="P283" s="31"/>
      <c r="Q283" s="31"/>
      <c r="R283" s="156"/>
    </row>
    <row r="284" spans="1:18" ht="22.5" hidden="1" thickBot="1" x14ac:dyDescent="0.3">
      <c r="A284" s="5"/>
      <c r="B284" s="122" t="s">
        <v>8</v>
      </c>
      <c r="C284" s="98" t="s">
        <v>115</v>
      </c>
      <c r="D284" s="98" t="s">
        <v>237</v>
      </c>
      <c r="E284" s="98"/>
      <c r="F284" s="98"/>
      <c r="G284" s="98"/>
      <c r="H284" s="98"/>
      <c r="I284" s="97"/>
      <c r="J284" s="106"/>
      <c r="K284" s="106" t="s">
        <v>205</v>
      </c>
      <c r="L284" s="169"/>
      <c r="M284" s="169"/>
      <c r="N284" s="169"/>
      <c r="O284" s="169"/>
      <c r="P284" s="42"/>
      <c r="Q284" s="42"/>
      <c r="R284" s="169"/>
    </row>
    <row r="285" spans="1:18" x14ac:dyDescent="0.25">
      <c r="A285" s="76" t="s">
        <v>154</v>
      </c>
      <c r="B285" s="77" t="s">
        <v>488</v>
      </c>
      <c r="C285" s="78" t="s">
        <v>155</v>
      </c>
      <c r="D285" s="78" t="s">
        <v>609</v>
      </c>
      <c r="E285" s="78"/>
      <c r="F285" s="78"/>
      <c r="G285" s="372">
        <v>2.0076149999999999</v>
      </c>
      <c r="H285" s="676">
        <v>1.36</v>
      </c>
      <c r="I285" s="214"/>
      <c r="J285" s="101" t="s">
        <v>206</v>
      </c>
      <c r="K285" s="101" t="s">
        <v>193</v>
      </c>
      <c r="L285" s="156"/>
      <c r="M285" s="156"/>
      <c r="N285" s="156"/>
      <c r="O285" s="156"/>
      <c r="P285" s="31"/>
      <c r="Q285" s="31" t="s">
        <v>152</v>
      </c>
      <c r="R285" s="335" t="s">
        <v>150</v>
      </c>
    </row>
    <row r="286" spans="1:18" x14ac:dyDescent="0.25">
      <c r="A286" s="76"/>
      <c r="B286" s="371" t="s">
        <v>489</v>
      </c>
      <c r="C286" s="238" t="s">
        <v>155</v>
      </c>
      <c r="D286" s="238" t="s">
        <v>609</v>
      </c>
      <c r="E286" s="238"/>
      <c r="F286" s="238"/>
      <c r="G286" s="373">
        <v>2.9308770000000002</v>
      </c>
      <c r="H286" s="677">
        <v>2.35</v>
      </c>
      <c r="I286" s="239"/>
      <c r="J286" s="101"/>
      <c r="K286" s="101" t="s">
        <v>193</v>
      </c>
      <c r="L286" s="156"/>
      <c r="M286" s="156"/>
      <c r="N286" s="156"/>
      <c r="O286" s="156"/>
      <c r="P286" s="312"/>
      <c r="Q286" s="312"/>
      <c r="R286" s="335" t="s">
        <v>150</v>
      </c>
    </row>
    <row r="287" spans="1:18" x14ac:dyDescent="0.25">
      <c r="A287" s="76"/>
      <c r="B287" s="371" t="s">
        <v>485</v>
      </c>
      <c r="C287" s="238" t="s">
        <v>615</v>
      </c>
      <c r="D287" s="238" t="s">
        <v>609</v>
      </c>
      <c r="E287" s="238"/>
      <c r="F287" s="238"/>
      <c r="G287" s="374">
        <v>160</v>
      </c>
      <c r="H287" s="677">
        <v>127</v>
      </c>
      <c r="I287" s="239"/>
      <c r="J287" s="101"/>
      <c r="K287" s="101" t="s">
        <v>193</v>
      </c>
      <c r="L287" s="156"/>
      <c r="M287" s="156"/>
      <c r="N287" s="156"/>
      <c r="O287" s="156"/>
      <c r="P287" s="312"/>
      <c r="Q287" s="312"/>
      <c r="R287" s="335" t="s">
        <v>150</v>
      </c>
    </row>
    <row r="288" spans="1:18" x14ac:dyDescent="0.25">
      <c r="A288" s="76"/>
      <c r="B288" s="371" t="s">
        <v>486</v>
      </c>
      <c r="C288" s="238" t="s">
        <v>615</v>
      </c>
      <c r="D288" s="238" t="s">
        <v>609</v>
      </c>
      <c r="E288" s="238"/>
      <c r="F288" s="238"/>
      <c r="G288" s="374">
        <v>138</v>
      </c>
      <c r="H288" s="677">
        <v>111</v>
      </c>
      <c r="I288" s="239"/>
      <c r="J288" s="101"/>
      <c r="K288" s="101" t="s">
        <v>193</v>
      </c>
      <c r="L288" s="156"/>
      <c r="M288" s="156"/>
      <c r="N288" s="156"/>
      <c r="O288" s="156"/>
      <c r="P288" s="312"/>
      <c r="Q288" s="312"/>
      <c r="R288" s="335" t="s">
        <v>150</v>
      </c>
    </row>
    <row r="289" spans="1:18" x14ac:dyDescent="0.25">
      <c r="A289" s="76"/>
      <c r="B289" s="371" t="s">
        <v>487</v>
      </c>
      <c r="C289" s="238" t="s">
        <v>615</v>
      </c>
      <c r="D289" s="238" t="s">
        <v>609</v>
      </c>
      <c r="E289" s="238"/>
      <c r="F289" s="238"/>
      <c r="G289" s="374">
        <v>22</v>
      </c>
      <c r="H289" s="677">
        <v>16</v>
      </c>
      <c r="I289" s="239"/>
      <c r="J289" s="101"/>
      <c r="K289" s="101" t="s">
        <v>193</v>
      </c>
      <c r="L289" s="156"/>
      <c r="M289" s="156"/>
      <c r="N289" s="156"/>
      <c r="O289" s="156"/>
      <c r="P289" s="312"/>
      <c r="Q289" s="312"/>
      <c r="R289" s="335" t="s">
        <v>150</v>
      </c>
    </row>
    <row r="290" spans="1:18" ht="22.5" hidden="1" thickBot="1" x14ac:dyDescent="0.3">
      <c r="A290" s="79"/>
      <c r="B290" s="73" t="s">
        <v>156</v>
      </c>
      <c r="C290" s="80" t="s">
        <v>113</v>
      </c>
      <c r="D290" s="80" t="s">
        <v>237</v>
      </c>
      <c r="E290" s="80"/>
      <c r="F290" s="80"/>
      <c r="G290" s="80"/>
      <c r="H290" s="80"/>
      <c r="I290" s="215"/>
      <c r="J290" s="106"/>
      <c r="K290" s="106" t="s">
        <v>193</v>
      </c>
      <c r="L290" s="169"/>
      <c r="M290" s="169"/>
      <c r="N290" s="169"/>
      <c r="O290" s="169"/>
      <c r="P290" s="49"/>
      <c r="Q290" s="49" t="s">
        <v>152</v>
      </c>
      <c r="R290" s="169"/>
    </row>
    <row r="291" spans="1:18" hidden="1" x14ac:dyDescent="0.25">
      <c r="A291" s="76" t="s">
        <v>161</v>
      </c>
      <c r="B291" s="261" t="s">
        <v>372</v>
      </c>
      <c r="C291" s="78"/>
      <c r="D291" s="78"/>
      <c r="E291" s="78"/>
      <c r="F291" s="78"/>
      <c r="G291" s="78"/>
      <c r="H291" s="78"/>
      <c r="I291" s="214"/>
      <c r="J291" s="101" t="s">
        <v>207</v>
      </c>
      <c r="K291" s="101"/>
      <c r="L291" s="156"/>
      <c r="M291" s="156"/>
      <c r="N291" s="156"/>
      <c r="O291" s="156"/>
      <c r="P291" s="31"/>
      <c r="Q291" s="31"/>
      <c r="R291" s="156"/>
    </row>
    <row r="292" spans="1:18" x14ac:dyDescent="0.25">
      <c r="A292" s="76"/>
      <c r="B292" s="236" t="s">
        <v>239</v>
      </c>
      <c r="C292" s="80" t="s">
        <v>118</v>
      </c>
      <c r="D292" s="80" t="s">
        <v>237</v>
      </c>
      <c r="E292" s="80"/>
      <c r="F292" s="80"/>
      <c r="G292" s="80">
        <v>166</v>
      </c>
      <c r="H292" s="678">
        <v>153</v>
      </c>
      <c r="I292" s="215"/>
      <c r="J292" s="101"/>
      <c r="K292" s="101" t="s">
        <v>199</v>
      </c>
      <c r="L292" s="156"/>
      <c r="M292" s="156"/>
      <c r="N292" s="156"/>
      <c r="O292" s="156"/>
      <c r="P292" s="31"/>
      <c r="Q292" s="31"/>
      <c r="R292" s="335" t="s">
        <v>150</v>
      </c>
    </row>
    <row r="293" spans="1:18" x14ac:dyDescent="0.25">
      <c r="A293" s="76"/>
      <c r="B293" s="236" t="s">
        <v>240</v>
      </c>
      <c r="C293" s="80" t="s">
        <v>118</v>
      </c>
      <c r="D293" s="80" t="s">
        <v>236</v>
      </c>
      <c r="E293" s="80"/>
      <c r="F293" s="80"/>
      <c r="G293" s="80">
        <v>885</v>
      </c>
      <c r="H293" s="679">
        <v>1075</v>
      </c>
      <c r="I293" s="215"/>
      <c r="J293" s="101" t="s">
        <v>241</v>
      </c>
      <c r="K293" s="101" t="s">
        <v>241</v>
      </c>
      <c r="L293" s="156"/>
      <c r="M293" s="156"/>
      <c r="N293" s="156"/>
      <c r="O293" s="156"/>
      <c r="P293" s="31"/>
      <c r="Q293" s="31"/>
      <c r="R293" s="335" t="s">
        <v>150</v>
      </c>
    </row>
    <row r="294" spans="1:18" hidden="1" x14ac:dyDescent="0.25">
      <c r="A294" s="76"/>
      <c r="B294" s="262" t="s">
        <v>375</v>
      </c>
      <c r="C294" s="80"/>
      <c r="D294" s="80"/>
      <c r="E294" s="80"/>
      <c r="F294" s="80"/>
      <c r="G294" s="80"/>
      <c r="H294" s="80"/>
      <c r="I294" s="215"/>
      <c r="J294" s="101" t="s">
        <v>207</v>
      </c>
      <c r="K294" s="101"/>
      <c r="L294" s="156"/>
      <c r="M294" s="156"/>
      <c r="N294" s="156"/>
      <c r="O294" s="156"/>
      <c r="P294" s="113"/>
      <c r="Q294" s="113"/>
      <c r="R294" s="156"/>
    </row>
    <row r="295" spans="1:18" hidden="1" x14ac:dyDescent="0.25">
      <c r="A295" s="76"/>
      <c r="B295" s="236" t="s">
        <v>239</v>
      </c>
      <c r="C295" s="80" t="s">
        <v>120</v>
      </c>
      <c r="D295" s="80" t="s">
        <v>237</v>
      </c>
      <c r="E295" s="80"/>
      <c r="F295" s="80"/>
      <c r="G295" s="80"/>
      <c r="H295" s="80"/>
      <c r="I295" s="215"/>
      <c r="J295" s="101"/>
      <c r="K295" s="101" t="s">
        <v>199</v>
      </c>
      <c r="L295" s="156"/>
      <c r="M295" s="156"/>
      <c r="N295" s="156"/>
      <c r="O295" s="156"/>
      <c r="P295" s="113"/>
      <c r="Q295" s="113"/>
      <c r="R295" s="156"/>
    </row>
    <row r="296" spans="1:18" hidden="1" x14ac:dyDescent="0.25">
      <c r="A296" s="76"/>
      <c r="B296" s="236" t="s">
        <v>240</v>
      </c>
      <c r="C296" s="80" t="s">
        <v>120</v>
      </c>
      <c r="D296" s="80" t="s">
        <v>237</v>
      </c>
      <c r="E296" s="80"/>
      <c r="F296" s="80"/>
      <c r="G296" s="80"/>
      <c r="H296" s="80"/>
      <c r="I296" s="215"/>
      <c r="J296" s="101" t="s">
        <v>241</v>
      </c>
      <c r="K296" s="101" t="s">
        <v>241</v>
      </c>
      <c r="L296" s="156"/>
      <c r="M296" s="156"/>
      <c r="N296" s="156"/>
      <c r="O296" s="156"/>
      <c r="P296" s="113"/>
      <c r="Q296" s="113"/>
      <c r="R296" s="156"/>
    </row>
    <row r="297" spans="1:18" hidden="1" x14ac:dyDescent="0.25">
      <c r="A297" s="76"/>
      <c r="B297" s="262" t="s">
        <v>374</v>
      </c>
      <c r="C297" s="80"/>
      <c r="D297" s="80"/>
      <c r="E297" s="80"/>
      <c r="F297" s="80"/>
      <c r="G297" s="80"/>
      <c r="H297" s="80"/>
      <c r="I297" s="215"/>
      <c r="J297" s="101" t="s">
        <v>207</v>
      </c>
      <c r="K297" s="101"/>
      <c r="L297" s="156"/>
      <c r="M297" s="156"/>
      <c r="N297" s="156"/>
      <c r="O297" s="156"/>
      <c r="P297" s="113"/>
      <c r="Q297" s="113"/>
      <c r="R297" s="156"/>
    </row>
    <row r="298" spans="1:18" hidden="1" x14ac:dyDescent="0.25">
      <c r="A298" s="76"/>
      <c r="B298" s="236" t="s">
        <v>239</v>
      </c>
      <c r="C298" s="80" t="s">
        <v>115</v>
      </c>
      <c r="D298" s="80" t="s">
        <v>237</v>
      </c>
      <c r="E298" s="80"/>
      <c r="F298" s="80"/>
      <c r="G298" s="80"/>
      <c r="H298" s="80"/>
      <c r="I298" s="215"/>
      <c r="J298" s="101"/>
      <c r="K298" s="101" t="s">
        <v>199</v>
      </c>
      <c r="L298" s="156"/>
      <c r="M298" s="156"/>
      <c r="N298" s="156"/>
      <c r="O298" s="156"/>
      <c r="P298" s="113"/>
      <c r="Q298" s="113"/>
      <c r="R298" s="156"/>
    </row>
    <row r="299" spans="1:18" hidden="1" x14ac:dyDescent="0.25">
      <c r="A299" s="76"/>
      <c r="B299" s="236" t="s">
        <v>240</v>
      </c>
      <c r="C299" s="80" t="s">
        <v>115</v>
      </c>
      <c r="D299" s="80" t="s">
        <v>237</v>
      </c>
      <c r="E299" s="80"/>
      <c r="F299" s="80"/>
      <c r="G299" s="80"/>
      <c r="H299" s="80"/>
      <c r="I299" s="215"/>
      <c r="J299" s="101" t="s">
        <v>241</v>
      </c>
      <c r="K299" s="101" t="s">
        <v>241</v>
      </c>
      <c r="L299" s="156"/>
      <c r="M299" s="156"/>
      <c r="N299" s="156"/>
      <c r="O299" s="156"/>
      <c r="P299" s="113"/>
      <c r="Q299" s="113"/>
      <c r="R299" s="156"/>
    </row>
    <row r="300" spans="1:18" x14ac:dyDescent="0.25">
      <c r="A300" s="4"/>
      <c r="B300" s="263" t="s">
        <v>177</v>
      </c>
      <c r="C300" s="164"/>
      <c r="D300" s="164"/>
      <c r="E300" s="164"/>
      <c r="F300" s="164"/>
      <c r="G300" s="164">
        <v>3.99</v>
      </c>
      <c r="H300" s="680">
        <v>4.25</v>
      </c>
      <c r="I300" s="216"/>
      <c r="J300" s="101"/>
      <c r="K300" s="101" t="s">
        <v>199</v>
      </c>
      <c r="L300" s="156"/>
      <c r="M300" s="156"/>
      <c r="N300" s="156"/>
      <c r="O300" s="156"/>
      <c r="P300" s="31"/>
      <c r="Q300" s="31" t="s">
        <v>160</v>
      </c>
      <c r="R300" s="397" t="s">
        <v>160</v>
      </c>
    </row>
    <row r="301" spans="1:18" hidden="1" x14ac:dyDescent="0.25">
      <c r="A301" s="4"/>
      <c r="B301" s="250" t="s">
        <v>239</v>
      </c>
      <c r="C301" s="164" t="s">
        <v>119</v>
      </c>
      <c r="D301" s="164" t="s">
        <v>237</v>
      </c>
      <c r="E301" s="164"/>
      <c r="F301" s="164"/>
      <c r="G301" s="164"/>
      <c r="H301" s="164"/>
      <c r="I301" s="216"/>
      <c r="J301" s="101"/>
      <c r="K301" s="101" t="s">
        <v>199</v>
      </c>
      <c r="L301" s="156"/>
      <c r="M301" s="156"/>
      <c r="N301" s="156"/>
      <c r="O301" s="156"/>
      <c r="P301" s="48"/>
      <c r="Q301" s="48"/>
      <c r="R301" s="156"/>
    </row>
    <row r="302" spans="1:18" hidden="1" x14ac:dyDescent="0.25">
      <c r="A302" s="4"/>
      <c r="B302" s="250" t="s">
        <v>240</v>
      </c>
      <c r="C302" s="164" t="s">
        <v>119</v>
      </c>
      <c r="D302" s="164" t="s">
        <v>237</v>
      </c>
      <c r="E302" s="164"/>
      <c r="F302" s="164"/>
      <c r="G302" s="164"/>
      <c r="H302" s="164"/>
      <c r="I302" s="216"/>
      <c r="J302" s="101"/>
      <c r="K302" s="101"/>
      <c r="L302" s="156"/>
      <c r="M302" s="156"/>
      <c r="N302" s="156"/>
      <c r="O302" s="156"/>
      <c r="P302" s="113"/>
      <c r="Q302" s="113"/>
      <c r="R302" s="156"/>
    </row>
    <row r="303" spans="1:18" ht="22.5" thickBot="1" x14ac:dyDescent="0.3">
      <c r="A303" s="5"/>
      <c r="B303" s="264" t="s">
        <v>373</v>
      </c>
      <c r="C303" s="98" t="s">
        <v>129</v>
      </c>
      <c r="D303" s="98" t="s">
        <v>237</v>
      </c>
      <c r="E303" s="98"/>
      <c r="F303" s="98"/>
      <c r="G303" s="98">
        <v>4.8099999999999996</v>
      </c>
      <c r="H303" s="689">
        <v>5699778.5099999998</v>
      </c>
      <c r="I303" s="97"/>
      <c r="J303" s="106" t="s">
        <v>187</v>
      </c>
      <c r="K303" s="106" t="s">
        <v>187</v>
      </c>
      <c r="L303" s="169"/>
      <c r="M303" s="169"/>
      <c r="N303" s="169"/>
      <c r="O303" s="169"/>
      <c r="P303" s="42"/>
      <c r="Q303" s="42"/>
      <c r="R303" s="421" t="s">
        <v>579</v>
      </c>
    </row>
    <row r="304" spans="1:18" ht="22.5" hidden="1" thickBot="1" x14ac:dyDescent="0.3">
      <c r="A304" s="81" t="s">
        <v>100</v>
      </c>
      <c r="B304" s="82"/>
      <c r="C304" s="205"/>
      <c r="D304" s="205"/>
      <c r="E304" s="204"/>
      <c r="F304" s="204"/>
      <c r="G304" s="204"/>
      <c r="H304" s="204"/>
      <c r="I304" s="205"/>
      <c r="J304" s="205"/>
      <c r="K304" s="205"/>
      <c r="L304" s="205"/>
      <c r="M304" s="205"/>
      <c r="N304" s="205"/>
      <c r="O304" s="205"/>
      <c r="P304" s="82"/>
      <c r="Q304" s="82"/>
      <c r="R304" s="332"/>
    </row>
    <row r="305" spans="1:18" ht="19.5" hidden="1" customHeight="1" thickBot="1" x14ac:dyDescent="0.3">
      <c r="A305" s="74" t="s">
        <v>109</v>
      </c>
      <c r="B305" s="47"/>
      <c r="C305" s="153"/>
      <c r="D305" s="153"/>
      <c r="E305" s="152"/>
      <c r="F305" s="152"/>
      <c r="G305" s="152"/>
      <c r="H305" s="152"/>
      <c r="I305" s="153"/>
      <c r="J305" s="153"/>
      <c r="K305" s="153"/>
      <c r="L305" s="153"/>
      <c r="M305" s="153"/>
      <c r="N305" s="153"/>
      <c r="O305" s="153"/>
      <c r="P305" s="47"/>
      <c r="Q305" s="47"/>
      <c r="R305" s="328"/>
    </row>
    <row r="306" spans="1:18" ht="22.5" hidden="1" thickBot="1" x14ac:dyDescent="0.3">
      <c r="A306" s="4"/>
      <c r="B306" s="255" t="s">
        <v>378</v>
      </c>
      <c r="C306" s="103" t="s">
        <v>119</v>
      </c>
      <c r="D306" s="103" t="s">
        <v>237</v>
      </c>
      <c r="E306" s="103"/>
      <c r="F306" s="103"/>
      <c r="G306" s="103"/>
      <c r="H306" s="103"/>
      <c r="I306" s="102"/>
      <c r="J306" s="101"/>
      <c r="K306" s="101" t="s">
        <v>197</v>
      </c>
      <c r="L306" s="156"/>
      <c r="M306" s="156"/>
      <c r="N306" s="156"/>
      <c r="O306" s="156"/>
      <c r="P306" s="31"/>
      <c r="Q306" s="31"/>
      <c r="R306" s="156"/>
    </row>
    <row r="307" spans="1:18" ht="19.5" hidden="1" customHeight="1" thickBot="1" x14ac:dyDescent="0.3">
      <c r="A307" s="74" t="s">
        <v>110</v>
      </c>
      <c r="B307" s="47"/>
      <c r="C307" s="153"/>
      <c r="D307" s="153"/>
      <c r="E307" s="152"/>
      <c r="F307" s="152"/>
      <c r="G307" s="152"/>
      <c r="H307" s="152"/>
      <c r="I307" s="153"/>
      <c r="J307" s="153"/>
      <c r="K307" s="153"/>
      <c r="L307" s="153"/>
      <c r="M307" s="153"/>
      <c r="N307" s="153"/>
      <c r="O307" s="153"/>
      <c r="P307" s="47"/>
      <c r="Q307" s="47"/>
      <c r="R307" s="328"/>
    </row>
    <row r="308" spans="1:18" ht="22.5" hidden="1" thickBot="1" x14ac:dyDescent="0.3">
      <c r="A308" s="4"/>
      <c r="B308" s="255" t="s">
        <v>12</v>
      </c>
      <c r="C308" s="103" t="s">
        <v>119</v>
      </c>
      <c r="D308" s="103" t="s">
        <v>237</v>
      </c>
      <c r="E308" s="103"/>
      <c r="F308" s="103"/>
      <c r="G308" s="103"/>
      <c r="H308" s="103"/>
      <c r="I308" s="102"/>
      <c r="J308" s="101"/>
      <c r="K308" s="101" t="s">
        <v>197</v>
      </c>
      <c r="L308" s="156"/>
      <c r="M308" s="156"/>
      <c r="N308" s="156"/>
      <c r="O308" s="156"/>
      <c r="P308" s="31"/>
      <c r="Q308" s="31"/>
      <c r="R308" s="156"/>
    </row>
    <row r="309" spans="1:18" ht="22.5" hidden="1" thickBot="1" x14ac:dyDescent="0.3">
      <c r="A309" s="4"/>
      <c r="B309" s="144" t="s">
        <v>379</v>
      </c>
      <c r="C309" s="161" t="s">
        <v>123</v>
      </c>
      <c r="D309" s="161" t="s">
        <v>237</v>
      </c>
      <c r="E309" s="161"/>
      <c r="F309" s="161"/>
      <c r="G309" s="161"/>
      <c r="H309" s="161"/>
      <c r="I309" s="188"/>
      <c r="J309" s="95"/>
      <c r="K309" s="95" t="s">
        <v>197</v>
      </c>
      <c r="L309" s="160"/>
      <c r="M309" s="160"/>
      <c r="N309" s="160"/>
      <c r="O309" s="160"/>
      <c r="P309" s="26"/>
      <c r="Q309" s="26"/>
      <c r="R309" s="160"/>
    </row>
    <row r="310" spans="1:18" ht="22.5" hidden="1" thickBot="1" x14ac:dyDescent="0.3">
      <c r="A310" s="293">
        <v>2.2000000000000002</v>
      </c>
      <c r="B310" s="283" t="s">
        <v>403</v>
      </c>
      <c r="C310" s="161" t="s">
        <v>402</v>
      </c>
      <c r="D310" s="161" t="s">
        <v>237</v>
      </c>
      <c r="E310" s="161"/>
      <c r="F310" s="161"/>
      <c r="G310" s="161"/>
      <c r="H310" s="161"/>
      <c r="I310" s="188"/>
      <c r="J310" s="95"/>
      <c r="K310" s="95" t="s">
        <v>197</v>
      </c>
      <c r="L310" s="160"/>
      <c r="M310" s="160"/>
      <c r="N310" s="160" t="s">
        <v>78</v>
      </c>
      <c r="O310" s="160"/>
      <c r="P310" s="26"/>
      <c r="Q310" s="26"/>
      <c r="R310" s="160"/>
    </row>
    <row r="311" spans="1:18" ht="22.5" hidden="1" thickBot="1" x14ac:dyDescent="0.3">
      <c r="A311" s="293">
        <v>2.2000000000000002</v>
      </c>
      <c r="B311" s="297" t="s">
        <v>413</v>
      </c>
      <c r="C311" s="284" t="s">
        <v>113</v>
      </c>
      <c r="D311" s="284" t="s">
        <v>237</v>
      </c>
      <c r="E311" s="278"/>
      <c r="F311" s="278"/>
      <c r="G311" s="278"/>
      <c r="H311" s="278"/>
      <c r="I311" s="279"/>
      <c r="J311" s="95"/>
      <c r="K311" s="95" t="s">
        <v>197</v>
      </c>
      <c r="L311" s="160"/>
      <c r="M311" s="160"/>
      <c r="N311" s="160"/>
      <c r="O311" s="160" t="s">
        <v>78</v>
      </c>
      <c r="P311" s="26"/>
      <c r="Q311" s="26"/>
      <c r="R311" s="160"/>
    </row>
    <row r="312" spans="1:18" ht="22.5" hidden="1" thickBot="1" x14ac:dyDescent="0.3">
      <c r="A312" s="293">
        <v>2.2000000000000002</v>
      </c>
      <c r="B312" s="308" t="s">
        <v>412</v>
      </c>
      <c r="C312" s="360" t="s">
        <v>119</v>
      </c>
      <c r="D312" s="360" t="s">
        <v>237</v>
      </c>
      <c r="E312" s="361"/>
      <c r="F312" s="361"/>
      <c r="G312" s="361"/>
      <c r="H312" s="361"/>
      <c r="I312" s="362"/>
      <c r="J312" s="101"/>
      <c r="K312" s="101" t="s">
        <v>197</v>
      </c>
      <c r="L312" s="156"/>
      <c r="M312" s="156"/>
      <c r="N312" s="156"/>
      <c r="O312" s="156" t="s">
        <v>78</v>
      </c>
      <c r="P312" s="312"/>
      <c r="Q312" s="312"/>
      <c r="R312" s="156"/>
    </row>
    <row r="313" spans="1:18" x14ac:dyDescent="0.25">
      <c r="A313" s="248"/>
      <c r="B313" s="720" t="s">
        <v>572</v>
      </c>
      <c r="C313" s="357" t="s">
        <v>113</v>
      </c>
      <c r="D313" s="357" t="s">
        <v>236</v>
      </c>
      <c r="E313" s="103">
        <v>100</v>
      </c>
      <c r="F313" s="103"/>
      <c r="G313" s="416">
        <v>83.7</v>
      </c>
      <c r="H313" s="661">
        <v>80.95</v>
      </c>
      <c r="I313" s="102"/>
      <c r="J313" s="217"/>
      <c r="K313" s="217" t="s">
        <v>197</v>
      </c>
      <c r="L313" s="91"/>
      <c r="M313" s="91"/>
      <c r="N313" s="91"/>
      <c r="O313" s="91"/>
      <c r="P313" s="358"/>
      <c r="Q313" s="358"/>
      <c r="R313" s="415" t="s">
        <v>559</v>
      </c>
    </row>
    <row r="314" spans="1:18" x14ac:dyDescent="0.25">
      <c r="A314" s="75"/>
      <c r="B314" s="721" t="s">
        <v>573</v>
      </c>
      <c r="C314" s="363" t="s">
        <v>113</v>
      </c>
      <c r="D314" s="363" t="s">
        <v>236</v>
      </c>
      <c r="E314" s="190">
        <v>100</v>
      </c>
      <c r="F314" s="190"/>
      <c r="G314" s="417">
        <v>44.4</v>
      </c>
      <c r="H314" s="662">
        <v>47.17</v>
      </c>
      <c r="I314" s="191"/>
      <c r="J314" s="108"/>
      <c r="K314" s="108" t="s">
        <v>197</v>
      </c>
      <c r="L314" s="155"/>
      <c r="M314" s="155"/>
      <c r="N314" s="155"/>
      <c r="O314" s="155"/>
      <c r="P314" s="364"/>
      <c r="Q314" s="364"/>
      <c r="R314" s="412" t="s">
        <v>559</v>
      </c>
    </row>
    <row r="315" spans="1:18" ht="44.25" thickBot="1" x14ac:dyDescent="0.3">
      <c r="A315" s="256"/>
      <c r="B315" s="694" t="s">
        <v>574</v>
      </c>
      <c r="C315" s="292" t="s">
        <v>113</v>
      </c>
      <c r="D315" s="292" t="s">
        <v>236</v>
      </c>
      <c r="E315" s="105">
        <v>100</v>
      </c>
      <c r="F315" s="105"/>
      <c r="G315" s="418">
        <v>80</v>
      </c>
      <c r="H315" s="681"/>
      <c r="I315" s="104"/>
      <c r="J315" s="176"/>
      <c r="K315" s="606" t="s">
        <v>197</v>
      </c>
      <c r="L315" s="94"/>
      <c r="M315" s="94"/>
      <c r="N315" s="94"/>
      <c r="O315" s="94"/>
      <c r="P315" s="359"/>
      <c r="Q315" s="359"/>
      <c r="R315" s="413" t="s">
        <v>559</v>
      </c>
    </row>
    <row r="316" spans="1:18" ht="19.5" hidden="1" customHeight="1" thickBot="1" x14ac:dyDescent="0.3">
      <c r="A316" s="84" t="s">
        <v>102</v>
      </c>
      <c r="B316" s="85"/>
      <c r="C316" s="207"/>
      <c r="D316" s="207"/>
      <c r="E316" s="206"/>
      <c r="F316" s="206"/>
      <c r="G316" s="206"/>
      <c r="H316" s="206"/>
      <c r="I316" s="207"/>
      <c r="J316" s="207"/>
      <c r="K316" s="207"/>
      <c r="L316" s="207"/>
      <c r="M316" s="207"/>
      <c r="N316" s="207"/>
      <c r="O316" s="207"/>
      <c r="P316" s="85"/>
      <c r="Q316" s="85"/>
      <c r="R316" s="333"/>
    </row>
    <row r="317" spans="1:18" ht="44.25" hidden="1" thickBot="1" x14ac:dyDescent="0.3">
      <c r="A317" s="3" t="s">
        <v>484</v>
      </c>
      <c r="B317" s="14" t="s">
        <v>68</v>
      </c>
      <c r="C317" s="91" t="s">
        <v>113</v>
      </c>
      <c r="D317" s="91"/>
      <c r="E317" s="91"/>
      <c r="F317" s="91"/>
      <c r="G317" s="91"/>
      <c r="H317" s="91">
        <v>100</v>
      </c>
      <c r="I317" s="91"/>
      <c r="J317" s="100" t="s">
        <v>215</v>
      </c>
      <c r="K317" s="100" t="s">
        <v>195</v>
      </c>
      <c r="L317" s="167"/>
      <c r="M317" s="167"/>
      <c r="N317" s="167"/>
      <c r="O317" s="167"/>
      <c r="P317" s="41"/>
      <c r="Q317" s="41"/>
      <c r="R317" s="167"/>
    </row>
    <row r="318" spans="1:18" ht="22.5" hidden="1" thickBot="1" x14ac:dyDescent="0.3">
      <c r="A318" s="4"/>
      <c r="B318" s="7" t="s">
        <v>69</v>
      </c>
      <c r="C318" s="155" t="s">
        <v>121</v>
      </c>
      <c r="D318" s="155"/>
      <c r="E318" s="155"/>
      <c r="F318" s="155"/>
      <c r="G318" s="155"/>
      <c r="H318" s="155">
        <v>0</v>
      </c>
      <c r="I318" s="155"/>
      <c r="J318" s="101"/>
      <c r="K318" s="101" t="s">
        <v>195</v>
      </c>
      <c r="L318" s="156"/>
      <c r="M318" s="156"/>
      <c r="N318" s="156"/>
      <c r="O318" s="156"/>
      <c r="P318" s="31"/>
      <c r="Q318" s="31"/>
      <c r="R318" s="156"/>
    </row>
    <row r="319" spans="1:18" ht="22.5" hidden="1" thickBot="1" x14ac:dyDescent="0.3">
      <c r="A319" s="4"/>
      <c r="B319" s="7" t="s">
        <v>67</v>
      </c>
      <c r="C319" s="155" t="s">
        <v>140</v>
      </c>
      <c r="D319" s="155"/>
      <c r="E319" s="155"/>
      <c r="F319" s="155"/>
      <c r="G319" s="155"/>
      <c r="H319" s="155">
        <v>30</v>
      </c>
      <c r="I319" s="155"/>
      <c r="J319" s="101"/>
      <c r="K319" s="101" t="s">
        <v>195</v>
      </c>
      <c r="L319" s="156"/>
      <c r="M319" s="156"/>
      <c r="N319" s="156"/>
      <c r="O319" s="156"/>
      <c r="P319" s="31"/>
      <c r="Q319" s="31"/>
      <c r="R319" s="156"/>
    </row>
    <row r="320" spans="1:18" ht="44.25" hidden="1" thickBot="1" x14ac:dyDescent="0.3">
      <c r="A320" s="4"/>
      <c r="B320" s="9" t="s">
        <v>141</v>
      </c>
      <c r="C320" s="94" t="s">
        <v>142</v>
      </c>
      <c r="D320" s="94"/>
      <c r="E320" s="94"/>
      <c r="F320" s="94"/>
      <c r="G320" s="94"/>
      <c r="H320" s="94" t="s">
        <v>268</v>
      </c>
      <c r="I320" s="94"/>
      <c r="J320" s="101"/>
      <c r="K320" s="101" t="s">
        <v>195</v>
      </c>
      <c r="L320" s="156"/>
      <c r="M320" s="156"/>
      <c r="N320" s="156"/>
      <c r="O320" s="156"/>
      <c r="P320" s="31"/>
      <c r="Q320" s="31"/>
      <c r="R320" s="156"/>
    </row>
    <row r="321" spans="1:18" ht="44.25" hidden="1" thickBot="1" x14ac:dyDescent="0.3">
      <c r="A321" s="5"/>
      <c r="B321" s="24" t="s">
        <v>244</v>
      </c>
      <c r="C321" s="179" t="s">
        <v>119</v>
      </c>
      <c r="D321" s="179"/>
      <c r="E321" s="179"/>
      <c r="F321" s="179"/>
      <c r="G321" s="179"/>
      <c r="H321" s="179">
        <v>4.0199999999999996</v>
      </c>
      <c r="I321" s="179"/>
      <c r="J321" s="106"/>
      <c r="K321" s="106" t="s">
        <v>195</v>
      </c>
      <c r="L321" s="169"/>
      <c r="M321" s="169"/>
      <c r="N321" s="169"/>
      <c r="O321" s="169"/>
      <c r="P321" s="42"/>
      <c r="Q321" s="42"/>
      <c r="R321" s="169"/>
    </row>
    <row r="322" spans="1:18" ht="43.5" x14ac:dyDescent="0.25">
      <c r="A322" s="3" t="s">
        <v>383</v>
      </c>
      <c r="B322" s="23" t="s">
        <v>158</v>
      </c>
      <c r="C322" s="172" t="s">
        <v>115</v>
      </c>
      <c r="D322" s="172" t="s">
        <v>609</v>
      </c>
      <c r="E322" s="172">
        <v>0</v>
      </c>
      <c r="F322" s="172"/>
      <c r="G322" s="172">
        <v>0</v>
      </c>
      <c r="H322" s="682">
        <v>0</v>
      </c>
      <c r="I322" s="172"/>
      <c r="J322" s="100" t="s">
        <v>215</v>
      </c>
      <c r="K322" s="100" t="s">
        <v>195</v>
      </c>
      <c r="L322" s="167"/>
      <c r="M322" s="167"/>
      <c r="N322" s="167"/>
      <c r="O322" s="167"/>
      <c r="P322" s="41"/>
      <c r="Q322" s="41"/>
      <c r="R322" s="391" t="s">
        <v>518</v>
      </c>
    </row>
    <row r="323" spans="1:18" x14ac:dyDescent="0.25">
      <c r="A323" s="4"/>
      <c r="B323" s="7" t="s">
        <v>519</v>
      </c>
      <c r="C323" s="155" t="s">
        <v>143</v>
      </c>
      <c r="D323" s="155" t="s">
        <v>609</v>
      </c>
      <c r="E323" s="155">
        <v>100</v>
      </c>
      <c r="F323" s="155"/>
      <c r="G323" s="155" t="s">
        <v>176</v>
      </c>
      <c r="H323" s="683" t="s">
        <v>176</v>
      </c>
      <c r="I323" s="155"/>
      <c r="J323" s="101"/>
      <c r="K323" s="101" t="s">
        <v>195</v>
      </c>
      <c r="L323" s="156"/>
      <c r="M323" s="156"/>
      <c r="N323" s="156"/>
      <c r="O323" s="156"/>
      <c r="P323" s="31"/>
      <c r="Q323" s="31"/>
      <c r="R323" s="392" t="s">
        <v>518</v>
      </c>
    </row>
    <row r="324" spans="1:18" hidden="1" x14ac:dyDescent="0.25">
      <c r="A324" s="4"/>
      <c r="B324" s="108" t="s">
        <v>71</v>
      </c>
      <c r="C324" s="155" t="s">
        <v>115</v>
      </c>
      <c r="D324" s="155"/>
      <c r="E324" s="155"/>
      <c r="F324" s="155"/>
      <c r="G324" s="155"/>
      <c r="H324" s="155"/>
      <c r="I324" s="108"/>
      <c r="J324" s="101"/>
      <c r="K324" s="101" t="s">
        <v>195</v>
      </c>
      <c r="L324" s="156"/>
      <c r="M324" s="156"/>
      <c r="N324" s="156"/>
      <c r="O324" s="156"/>
      <c r="P324" s="31"/>
      <c r="Q324" s="31"/>
      <c r="R324" s="156"/>
    </row>
    <row r="325" spans="1:18" ht="22.5" hidden="1" thickBot="1" x14ac:dyDescent="0.3">
      <c r="A325" s="4"/>
      <c r="B325" s="176" t="s">
        <v>72</v>
      </c>
      <c r="C325" s="94" t="s">
        <v>113</v>
      </c>
      <c r="D325" s="94"/>
      <c r="E325" s="94"/>
      <c r="F325" s="94"/>
      <c r="G325" s="94"/>
      <c r="H325" s="94"/>
      <c r="I325" s="176"/>
      <c r="J325" s="101" t="s">
        <v>216</v>
      </c>
      <c r="K325" s="101" t="s">
        <v>195</v>
      </c>
      <c r="L325" s="156"/>
      <c r="M325" s="156"/>
      <c r="N325" s="156"/>
      <c r="O325" s="156"/>
      <c r="P325" s="31"/>
      <c r="Q325" s="31"/>
      <c r="R325" s="156"/>
    </row>
    <row r="326" spans="1:18" ht="22.5" hidden="1" thickBot="1" x14ac:dyDescent="0.3">
      <c r="A326" s="5"/>
      <c r="B326" s="218" t="s">
        <v>70</v>
      </c>
      <c r="C326" s="179" t="s">
        <v>119</v>
      </c>
      <c r="D326" s="179"/>
      <c r="E326" s="179"/>
      <c r="F326" s="179"/>
      <c r="G326" s="179"/>
      <c r="H326" s="179"/>
      <c r="I326" s="218"/>
      <c r="J326" s="106"/>
      <c r="K326" s="106" t="s">
        <v>195</v>
      </c>
      <c r="L326" s="169"/>
      <c r="M326" s="169"/>
      <c r="N326" s="169"/>
      <c r="O326" s="169"/>
      <c r="P326" s="42"/>
      <c r="Q326" s="42"/>
      <c r="R326" s="169"/>
    </row>
    <row r="327" spans="1:18" ht="19.5" hidden="1" customHeight="1" thickBot="1" x14ac:dyDescent="0.3">
      <c r="A327" s="84" t="s">
        <v>101</v>
      </c>
      <c r="B327" s="85"/>
      <c r="C327" s="207"/>
      <c r="D327" s="207"/>
      <c r="E327" s="206"/>
      <c r="F327" s="206"/>
      <c r="G327" s="206"/>
      <c r="H327" s="206"/>
      <c r="I327" s="207"/>
      <c r="J327" s="207"/>
      <c r="K327" s="207"/>
      <c r="L327" s="207"/>
      <c r="M327" s="207"/>
      <c r="N327" s="207"/>
      <c r="O327" s="207"/>
      <c r="P327" s="85"/>
      <c r="Q327" s="85"/>
      <c r="R327" s="333"/>
    </row>
    <row r="328" spans="1:18" ht="43.5" hidden="1" x14ac:dyDescent="0.25">
      <c r="A328" s="3" t="s">
        <v>9</v>
      </c>
      <c r="B328" s="127" t="s">
        <v>271</v>
      </c>
      <c r="C328" s="91" t="s">
        <v>118</v>
      </c>
      <c r="D328" s="91" t="s">
        <v>229</v>
      </c>
      <c r="E328" s="91"/>
      <c r="F328" s="91"/>
      <c r="G328" s="91"/>
      <c r="H328" s="91"/>
      <c r="I328" s="91"/>
      <c r="J328" s="95" t="s">
        <v>209</v>
      </c>
      <c r="K328" s="95" t="s">
        <v>189</v>
      </c>
      <c r="L328" s="160" t="s">
        <v>78</v>
      </c>
      <c r="M328" s="160"/>
      <c r="N328" s="160"/>
      <c r="O328" s="160"/>
      <c r="P328" s="26"/>
      <c r="Q328" s="26" t="s">
        <v>162</v>
      </c>
      <c r="R328" s="240"/>
    </row>
    <row r="329" spans="1:18" ht="43.5" x14ac:dyDescent="0.25">
      <c r="A329" s="4"/>
      <c r="B329" s="695" t="s">
        <v>360</v>
      </c>
      <c r="C329" s="172" t="s">
        <v>113</v>
      </c>
      <c r="D329" s="172" t="s">
        <v>229</v>
      </c>
      <c r="E329" s="172"/>
      <c r="F329" s="172"/>
      <c r="G329" s="172" t="s">
        <v>538</v>
      </c>
      <c r="H329" s="682"/>
      <c r="I329" s="172"/>
      <c r="J329" s="95"/>
      <c r="K329" s="666" t="s">
        <v>189</v>
      </c>
      <c r="L329" s="160"/>
      <c r="M329" s="160"/>
      <c r="N329" s="160"/>
      <c r="O329" s="160"/>
      <c r="P329" s="26"/>
      <c r="Q329" s="26"/>
      <c r="R329" s="378" t="s">
        <v>162</v>
      </c>
    </row>
    <row r="330" spans="1:18" ht="43.5" hidden="1" x14ac:dyDescent="0.25">
      <c r="A330" s="4"/>
      <c r="B330" s="138" t="s">
        <v>364</v>
      </c>
      <c r="C330" s="155" t="s">
        <v>118</v>
      </c>
      <c r="D330" s="155" t="s">
        <v>237</v>
      </c>
      <c r="E330" s="155"/>
      <c r="F330" s="155"/>
      <c r="G330" s="155"/>
      <c r="H330" s="155"/>
      <c r="I330" s="90"/>
      <c r="J330" s="101"/>
      <c r="K330" s="101" t="s">
        <v>185</v>
      </c>
      <c r="L330" s="156"/>
      <c r="M330" s="156"/>
      <c r="N330" s="156"/>
      <c r="O330" s="156"/>
      <c r="P330" s="31"/>
      <c r="Q330" s="31"/>
      <c r="R330" s="156"/>
    </row>
    <row r="331" spans="1:18" ht="43.5" hidden="1" x14ac:dyDescent="0.25">
      <c r="A331" s="4"/>
      <c r="B331" s="138" t="s">
        <v>363</v>
      </c>
      <c r="C331" s="155" t="s">
        <v>118</v>
      </c>
      <c r="D331" s="155" t="s">
        <v>237</v>
      </c>
      <c r="E331" s="155"/>
      <c r="F331" s="155"/>
      <c r="G331" s="155"/>
      <c r="H331" s="155"/>
      <c r="I331" s="155"/>
      <c r="J331" s="101"/>
      <c r="K331" s="101" t="s">
        <v>189</v>
      </c>
      <c r="L331" s="156"/>
      <c r="M331" s="156"/>
      <c r="N331" s="156"/>
      <c r="O331" s="156"/>
      <c r="P331" s="31"/>
      <c r="Q331" s="31"/>
      <c r="R331" s="156"/>
    </row>
    <row r="332" spans="1:18" x14ac:dyDescent="0.25">
      <c r="A332" s="4"/>
      <c r="B332" s="138" t="s">
        <v>179</v>
      </c>
      <c r="C332" s="155"/>
      <c r="D332" s="155"/>
      <c r="E332" s="155" t="s">
        <v>539</v>
      </c>
      <c r="F332" s="155"/>
      <c r="G332" s="155">
        <v>84.9</v>
      </c>
      <c r="H332" s="683">
        <v>84.28</v>
      </c>
      <c r="I332" s="155"/>
      <c r="J332" s="101"/>
      <c r="K332" s="101" t="s">
        <v>189</v>
      </c>
      <c r="L332" s="156"/>
      <c r="M332" s="156"/>
      <c r="N332" s="156"/>
      <c r="O332" s="156"/>
      <c r="P332" s="312"/>
      <c r="Q332" s="312"/>
      <c r="R332" s="402" t="s">
        <v>162</v>
      </c>
    </row>
    <row r="333" spans="1:18" x14ac:dyDescent="0.25">
      <c r="A333" s="4"/>
      <c r="B333" s="138" t="s">
        <v>540</v>
      </c>
      <c r="C333" s="155"/>
      <c r="D333" s="155"/>
      <c r="E333" s="155">
        <v>75</v>
      </c>
      <c r="F333" s="155"/>
      <c r="G333" s="155">
        <v>72.599999999999994</v>
      </c>
      <c r="H333" s="683" t="s">
        <v>753</v>
      </c>
      <c r="I333" s="155"/>
      <c r="J333" s="101"/>
      <c r="K333" s="101" t="s">
        <v>189</v>
      </c>
      <c r="L333" s="156"/>
      <c r="M333" s="156"/>
      <c r="N333" s="156"/>
      <c r="O333" s="156"/>
      <c r="P333" s="312"/>
      <c r="Q333" s="312"/>
      <c r="R333" s="402" t="s">
        <v>162</v>
      </c>
    </row>
    <row r="334" spans="1:18" ht="43.5" x14ac:dyDescent="0.25">
      <c r="A334" s="4"/>
      <c r="B334" s="138" t="s">
        <v>541</v>
      </c>
      <c r="C334" s="155"/>
      <c r="D334" s="155"/>
      <c r="E334" s="155" t="s">
        <v>542</v>
      </c>
      <c r="F334" s="155"/>
      <c r="G334" s="223" t="s">
        <v>545</v>
      </c>
      <c r="H334" s="668" t="s">
        <v>888</v>
      </c>
      <c r="I334" s="155"/>
      <c r="J334" s="101"/>
      <c r="K334" s="605" t="s">
        <v>197</v>
      </c>
      <c r="L334" s="156"/>
      <c r="M334" s="156"/>
      <c r="N334" s="156"/>
      <c r="O334" s="156"/>
      <c r="P334" s="312"/>
      <c r="Q334" s="312"/>
      <c r="R334" s="402" t="s">
        <v>162</v>
      </c>
    </row>
    <row r="335" spans="1:18" x14ac:dyDescent="0.25">
      <c r="A335" s="4"/>
      <c r="B335" s="138" t="s">
        <v>543</v>
      </c>
      <c r="C335" s="155"/>
      <c r="D335" s="155"/>
      <c r="E335" s="155" t="s">
        <v>544</v>
      </c>
      <c r="F335" s="155"/>
      <c r="G335" s="223" t="s">
        <v>546</v>
      </c>
      <c r="H335" s="683"/>
      <c r="I335" s="155"/>
      <c r="J335" s="101"/>
      <c r="K335" s="101" t="s">
        <v>189</v>
      </c>
      <c r="L335" s="156"/>
      <c r="M335" s="156"/>
      <c r="N335" s="156"/>
      <c r="O335" s="156"/>
      <c r="P335" s="312"/>
      <c r="Q335" s="312"/>
      <c r="R335" s="402" t="s">
        <v>162</v>
      </c>
    </row>
    <row r="336" spans="1:18" x14ac:dyDescent="0.25">
      <c r="A336" s="4"/>
      <c r="B336" s="138" t="s">
        <v>547</v>
      </c>
      <c r="C336" s="155"/>
      <c r="D336" s="155"/>
      <c r="E336" s="155"/>
      <c r="F336" s="155"/>
      <c r="G336" s="155">
        <v>12</v>
      </c>
      <c r="H336" s="683">
        <v>22</v>
      </c>
      <c r="I336" s="155"/>
      <c r="J336" s="101"/>
      <c r="K336" s="101" t="s">
        <v>197</v>
      </c>
      <c r="L336" s="156"/>
      <c r="M336" s="156"/>
      <c r="N336" s="156"/>
      <c r="O336" s="156"/>
      <c r="P336" s="312"/>
      <c r="Q336" s="312"/>
      <c r="R336" s="402" t="s">
        <v>162</v>
      </c>
    </row>
    <row r="337" spans="1:18" ht="43.5" x14ac:dyDescent="0.25">
      <c r="A337" s="4"/>
      <c r="B337" s="138" t="s">
        <v>548</v>
      </c>
      <c r="C337" s="155"/>
      <c r="D337" s="155"/>
      <c r="E337" s="155"/>
      <c r="F337" s="155"/>
      <c r="G337" s="155" t="s">
        <v>549</v>
      </c>
      <c r="H337" s="684" t="s">
        <v>761</v>
      </c>
      <c r="I337" s="155"/>
      <c r="J337" s="101"/>
      <c r="K337" s="101" t="s">
        <v>189</v>
      </c>
      <c r="L337" s="156"/>
      <c r="M337" s="156"/>
      <c r="N337" s="156"/>
      <c r="O337" s="156"/>
      <c r="P337" s="312"/>
      <c r="Q337" s="312"/>
      <c r="R337" s="402" t="s">
        <v>162</v>
      </c>
    </row>
    <row r="338" spans="1:18" hidden="1" x14ac:dyDescent="0.25">
      <c r="A338" s="4"/>
      <c r="B338" s="138"/>
      <c r="C338" s="155"/>
      <c r="D338" s="155"/>
      <c r="E338" s="155"/>
      <c r="F338" s="155"/>
      <c r="G338" s="155"/>
      <c r="H338" s="155"/>
      <c r="I338" s="155"/>
      <c r="J338" s="101"/>
      <c r="K338" s="101"/>
      <c r="L338" s="156"/>
      <c r="M338" s="156"/>
      <c r="N338" s="156"/>
      <c r="O338" s="156"/>
      <c r="P338" s="312"/>
      <c r="Q338" s="312"/>
      <c r="R338" s="156"/>
    </row>
    <row r="339" spans="1:18" hidden="1" x14ac:dyDescent="0.25">
      <c r="A339" s="4"/>
      <c r="B339" s="138" t="s">
        <v>361</v>
      </c>
      <c r="C339" s="155" t="s">
        <v>118</v>
      </c>
      <c r="D339" s="155" t="s">
        <v>237</v>
      </c>
      <c r="E339" s="155"/>
      <c r="F339" s="155"/>
      <c r="G339" s="155"/>
      <c r="H339" s="155"/>
      <c r="I339" s="90"/>
      <c r="J339" s="101"/>
      <c r="K339" s="101" t="s">
        <v>189</v>
      </c>
      <c r="L339" s="156"/>
      <c r="M339" s="156"/>
      <c r="N339" s="156"/>
      <c r="O339" s="156"/>
      <c r="P339" s="31"/>
      <c r="Q339" s="31"/>
      <c r="R339" s="156"/>
    </row>
    <row r="340" spans="1:18" x14ac:dyDescent="0.25">
      <c r="A340" s="4"/>
      <c r="B340" s="8" t="s">
        <v>144</v>
      </c>
      <c r="C340" s="155" t="s">
        <v>118</v>
      </c>
      <c r="D340" s="155" t="s">
        <v>237</v>
      </c>
      <c r="E340" s="155"/>
      <c r="F340" s="155"/>
      <c r="G340" s="155"/>
      <c r="H340" s="683">
        <v>3</v>
      </c>
      <c r="I340" s="155"/>
      <c r="J340" s="101"/>
      <c r="K340" s="101" t="s">
        <v>189</v>
      </c>
      <c r="L340" s="156" t="s">
        <v>78</v>
      </c>
      <c r="M340" s="156"/>
      <c r="N340" s="156"/>
      <c r="O340" s="156"/>
      <c r="P340" s="31"/>
      <c r="Q340" s="31"/>
      <c r="R340" s="402" t="s">
        <v>162</v>
      </c>
    </row>
    <row r="341" spans="1:18" x14ac:dyDescent="0.25">
      <c r="A341" s="4"/>
      <c r="B341" s="138" t="s">
        <v>742</v>
      </c>
      <c r="C341" s="155" t="s">
        <v>118</v>
      </c>
      <c r="D341" s="155" t="s">
        <v>609</v>
      </c>
      <c r="E341" s="155"/>
      <c r="F341" s="155"/>
      <c r="G341" s="155">
        <v>4</v>
      </c>
      <c r="H341" s="668" t="s">
        <v>741</v>
      </c>
      <c r="I341" s="155"/>
      <c r="J341" s="101"/>
      <c r="K341" s="101" t="s">
        <v>197</v>
      </c>
      <c r="L341" s="156" t="s">
        <v>78</v>
      </c>
      <c r="M341" s="156"/>
      <c r="N341" s="156"/>
      <c r="O341" s="156"/>
      <c r="P341" s="31"/>
      <c r="Q341" s="31" t="s">
        <v>162</v>
      </c>
      <c r="R341" s="402" t="s">
        <v>162</v>
      </c>
    </row>
    <row r="342" spans="1:18" hidden="1" x14ac:dyDescent="0.25">
      <c r="A342" s="4"/>
      <c r="B342" s="138" t="s">
        <v>551</v>
      </c>
      <c r="C342" s="155"/>
      <c r="D342" s="155"/>
      <c r="E342" s="155"/>
      <c r="F342" s="155"/>
      <c r="G342" s="404">
        <v>105000</v>
      </c>
      <c r="H342" s="155"/>
      <c r="I342" s="155"/>
      <c r="J342" s="95"/>
      <c r="K342" s="95" t="s">
        <v>186</v>
      </c>
      <c r="L342" s="160"/>
      <c r="M342" s="160"/>
      <c r="N342" s="160"/>
      <c r="O342" s="160"/>
      <c r="P342" s="26"/>
      <c r="Q342" s="26"/>
      <c r="R342" s="378" t="s">
        <v>162</v>
      </c>
    </row>
    <row r="343" spans="1:18" x14ac:dyDescent="0.25">
      <c r="A343" s="4"/>
      <c r="B343" s="138" t="s">
        <v>552</v>
      </c>
      <c r="C343" s="155" t="s">
        <v>129</v>
      </c>
      <c r="D343" s="155" t="s">
        <v>236</v>
      </c>
      <c r="E343" s="155"/>
      <c r="F343" s="155"/>
      <c r="G343" s="404">
        <v>4300</v>
      </c>
      <c r="H343" s="685">
        <v>7025</v>
      </c>
      <c r="I343" s="155"/>
      <c r="J343" s="95"/>
      <c r="K343" s="95" t="s">
        <v>197</v>
      </c>
      <c r="L343" s="160"/>
      <c r="M343" s="160"/>
      <c r="N343" s="160"/>
      <c r="O343" s="160"/>
      <c r="P343" s="26"/>
      <c r="Q343" s="26"/>
      <c r="R343" s="378" t="s">
        <v>162</v>
      </c>
    </row>
    <row r="344" spans="1:18" x14ac:dyDescent="0.25">
      <c r="A344" s="4"/>
      <c r="B344" s="138" t="s">
        <v>553</v>
      </c>
      <c r="C344" s="155" t="s">
        <v>129</v>
      </c>
      <c r="D344" s="155" t="s">
        <v>236</v>
      </c>
      <c r="E344" s="155"/>
      <c r="F344" s="155"/>
      <c r="G344" s="404">
        <v>72000</v>
      </c>
      <c r="H344" s="683" t="s">
        <v>621</v>
      </c>
      <c r="I344" s="155"/>
      <c r="J344" s="95"/>
      <c r="K344" s="95" t="s">
        <v>197</v>
      </c>
      <c r="L344" s="160"/>
      <c r="M344" s="160"/>
      <c r="N344" s="160"/>
      <c r="O344" s="160"/>
      <c r="P344" s="26"/>
      <c r="Q344" s="26"/>
      <c r="R344" s="378" t="s">
        <v>162</v>
      </c>
    </row>
    <row r="345" spans="1:18" hidden="1" x14ac:dyDescent="0.25">
      <c r="A345" s="4"/>
      <c r="B345" s="138" t="s">
        <v>362</v>
      </c>
      <c r="C345" s="155" t="s">
        <v>118</v>
      </c>
      <c r="D345" s="155" t="s">
        <v>237</v>
      </c>
      <c r="E345" s="155"/>
      <c r="F345" s="155"/>
      <c r="G345" s="155"/>
      <c r="H345" s="155"/>
      <c r="I345" s="155"/>
      <c r="J345" s="95"/>
      <c r="K345" s="95" t="s">
        <v>197</v>
      </c>
      <c r="L345" s="160"/>
      <c r="M345" s="160"/>
      <c r="N345" s="160"/>
      <c r="O345" s="160"/>
      <c r="P345" s="26"/>
      <c r="Q345" s="26"/>
      <c r="R345" s="160"/>
    </row>
    <row r="346" spans="1:18" x14ac:dyDescent="0.25">
      <c r="A346" s="4"/>
      <c r="B346" s="719" t="s">
        <v>855</v>
      </c>
      <c r="C346" s="155" t="s">
        <v>129</v>
      </c>
      <c r="D346" s="155" t="s">
        <v>236</v>
      </c>
      <c r="E346" s="155"/>
      <c r="F346" s="155"/>
      <c r="G346" s="405">
        <v>1290954.5</v>
      </c>
      <c r="H346" s="683" t="s">
        <v>879</v>
      </c>
      <c r="I346" s="90"/>
      <c r="J346" s="101"/>
      <c r="K346" s="101" t="s">
        <v>197</v>
      </c>
      <c r="L346" s="156"/>
      <c r="M346" s="156"/>
      <c r="N346" s="156"/>
      <c r="O346" s="156"/>
      <c r="P346" s="31"/>
      <c r="Q346" s="31"/>
      <c r="R346" s="402" t="s">
        <v>162</v>
      </c>
    </row>
    <row r="347" spans="1:18" ht="43.5" x14ac:dyDescent="0.25">
      <c r="A347" s="4"/>
      <c r="B347" s="138" t="s">
        <v>145</v>
      </c>
      <c r="C347" s="155" t="s">
        <v>118</v>
      </c>
      <c r="D347" s="155" t="s">
        <v>237</v>
      </c>
      <c r="E347" s="155"/>
      <c r="F347" s="155"/>
      <c r="G347" s="155">
        <v>90.9</v>
      </c>
      <c r="H347" s="683">
        <v>86.36</v>
      </c>
      <c r="I347" s="155"/>
      <c r="J347" s="101"/>
      <c r="K347" s="101" t="s">
        <v>189</v>
      </c>
      <c r="L347" s="156"/>
      <c r="M347" s="156"/>
      <c r="N347" s="156"/>
      <c r="O347" s="156"/>
      <c r="P347" s="31"/>
      <c r="Q347" s="31" t="s">
        <v>162</v>
      </c>
      <c r="R347" s="402" t="s">
        <v>162</v>
      </c>
    </row>
    <row r="348" spans="1:18" hidden="1" x14ac:dyDescent="0.25">
      <c r="A348" s="4"/>
      <c r="B348" s="255" t="s">
        <v>55</v>
      </c>
      <c r="C348" s="103" t="s">
        <v>118</v>
      </c>
      <c r="D348" s="103" t="s">
        <v>237</v>
      </c>
      <c r="E348" s="103"/>
      <c r="F348" s="103"/>
      <c r="G348" s="103"/>
      <c r="H348" s="103">
        <v>4.05</v>
      </c>
      <c r="I348" s="103"/>
      <c r="J348" s="101"/>
      <c r="K348" s="101" t="s">
        <v>189</v>
      </c>
      <c r="L348" s="156" t="s">
        <v>78</v>
      </c>
      <c r="M348" s="156"/>
      <c r="N348" s="156"/>
      <c r="O348" s="156"/>
      <c r="P348" s="31"/>
      <c r="Q348" s="31"/>
      <c r="R348" s="156"/>
    </row>
    <row r="349" spans="1:18" ht="43.5" hidden="1" x14ac:dyDescent="0.25">
      <c r="A349" s="4"/>
      <c r="B349" s="144" t="s">
        <v>366</v>
      </c>
      <c r="C349" s="161" t="s">
        <v>118</v>
      </c>
      <c r="D349" s="161" t="s">
        <v>237</v>
      </c>
      <c r="E349" s="161"/>
      <c r="F349" s="161"/>
      <c r="G349" s="161"/>
      <c r="H349" s="161"/>
      <c r="I349" s="188"/>
      <c r="J349" s="101"/>
      <c r="K349" s="101" t="s">
        <v>189</v>
      </c>
      <c r="L349" s="156"/>
      <c r="M349" s="156"/>
      <c r="N349" s="156"/>
      <c r="O349" s="156"/>
      <c r="P349" s="31"/>
      <c r="Q349" s="31"/>
      <c r="R349" s="156"/>
    </row>
    <row r="350" spans="1:18" hidden="1" x14ac:dyDescent="0.25">
      <c r="A350" s="4"/>
      <c r="B350" s="144" t="s">
        <v>53</v>
      </c>
      <c r="C350" s="161" t="s">
        <v>113</v>
      </c>
      <c r="D350" s="161" t="s">
        <v>237</v>
      </c>
      <c r="E350" s="161"/>
      <c r="F350" s="161"/>
      <c r="G350" s="161"/>
      <c r="H350" s="161"/>
      <c r="I350" s="161"/>
      <c r="J350" s="101"/>
      <c r="K350" s="101" t="s">
        <v>189</v>
      </c>
      <c r="L350" s="156"/>
      <c r="M350" s="156"/>
      <c r="N350" s="156"/>
      <c r="O350" s="156"/>
      <c r="P350" s="113"/>
      <c r="Q350" s="113"/>
      <c r="R350" s="156"/>
    </row>
    <row r="351" spans="1:18" hidden="1" x14ac:dyDescent="0.25">
      <c r="A351" s="4"/>
      <c r="B351" s="144" t="s">
        <v>54</v>
      </c>
      <c r="C351" s="161" t="s">
        <v>113</v>
      </c>
      <c r="D351" s="161" t="s">
        <v>237</v>
      </c>
      <c r="E351" s="161"/>
      <c r="F351" s="161"/>
      <c r="G351" s="161"/>
      <c r="H351" s="161"/>
      <c r="I351" s="161"/>
      <c r="J351" s="101"/>
      <c r="K351" s="101" t="s">
        <v>189</v>
      </c>
      <c r="L351" s="156"/>
      <c r="M351" s="156"/>
      <c r="N351" s="156"/>
      <c r="O351" s="156"/>
      <c r="P351" s="31"/>
      <c r="Q351" s="31"/>
      <c r="R351" s="156"/>
    </row>
    <row r="352" spans="1:18" hidden="1" x14ac:dyDescent="0.25">
      <c r="A352" s="4"/>
      <c r="B352" s="144" t="s">
        <v>365</v>
      </c>
      <c r="C352" s="161" t="s">
        <v>113</v>
      </c>
      <c r="D352" s="161" t="s">
        <v>237</v>
      </c>
      <c r="E352" s="161"/>
      <c r="F352" s="161"/>
      <c r="G352" s="161"/>
      <c r="H352" s="161"/>
      <c r="I352" s="161"/>
      <c r="J352" s="95"/>
      <c r="K352" s="95" t="s">
        <v>189</v>
      </c>
      <c r="L352" s="160"/>
      <c r="M352" s="160"/>
      <c r="N352" s="160"/>
      <c r="O352" s="160"/>
      <c r="P352" s="26"/>
      <c r="Q352" s="26"/>
      <c r="R352" s="160"/>
    </row>
    <row r="353" spans="1:18" hidden="1" x14ac:dyDescent="0.25">
      <c r="A353" s="4"/>
      <c r="B353" s="144" t="s">
        <v>56</v>
      </c>
      <c r="C353" s="161" t="s">
        <v>119</v>
      </c>
      <c r="D353" s="161" t="s">
        <v>237</v>
      </c>
      <c r="E353" s="161"/>
      <c r="F353" s="161"/>
      <c r="G353" s="161"/>
      <c r="H353" s="161"/>
      <c r="I353" s="161"/>
      <c r="J353" s="95"/>
      <c r="K353" s="95" t="s">
        <v>189</v>
      </c>
      <c r="L353" s="160"/>
      <c r="M353" s="160"/>
      <c r="N353" s="160"/>
      <c r="O353" s="160"/>
      <c r="P353" s="26"/>
      <c r="Q353" s="26"/>
      <c r="R353" s="160"/>
    </row>
    <row r="354" spans="1:18" ht="43.5" x14ac:dyDescent="0.25">
      <c r="A354" s="4"/>
      <c r="B354" s="144" t="s">
        <v>550</v>
      </c>
      <c r="C354" s="161" t="s">
        <v>119</v>
      </c>
      <c r="D354" s="161" t="s">
        <v>237</v>
      </c>
      <c r="E354" s="161"/>
      <c r="F354" s="161"/>
      <c r="G354" s="161" t="s">
        <v>272</v>
      </c>
      <c r="H354" s="673" t="s">
        <v>755</v>
      </c>
      <c r="I354" s="161"/>
      <c r="J354" s="95"/>
      <c r="K354" s="95" t="s">
        <v>189</v>
      </c>
      <c r="L354" s="160"/>
      <c r="M354" s="160"/>
      <c r="N354" s="160"/>
      <c r="O354" s="160"/>
      <c r="P354" s="26"/>
      <c r="Q354" s="26" t="s">
        <v>162</v>
      </c>
      <c r="R354" s="378" t="s">
        <v>162</v>
      </c>
    </row>
    <row r="355" spans="1:18" hidden="1" x14ac:dyDescent="0.25">
      <c r="A355" s="4"/>
      <c r="B355" s="144" t="s">
        <v>57</v>
      </c>
      <c r="C355" s="161" t="s">
        <v>119</v>
      </c>
      <c r="D355" s="161" t="s">
        <v>237</v>
      </c>
      <c r="E355" s="161"/>
      <c r="F355" s="161"/>
      <c r="G355" s="161"/>
      <c r="H355" s="161" t="s">
        <v>272</v>
      </c>
      <c r="I355" s="161"/>
      <c r="J355" s="95"/>
      <c r="K355" s="95" t="s">
        <v>189</v>
      </c>
      <c r="L355" s="160"/>
      <c r="M355" s="160"/>
      <c r="N355" s="160"/>
      <c r="O355" s="160"/>
      <c r="P355" s="26"/>
      <c r="Q355" s="26"/>
      <c r="R355" s="160"/>
    </row>
    <row r="356" spans="1:18" x14ac:dyDescent="0.25">
      <c r="A356" s="4"/>
      <c r="B356" s="144" t="s">
        <v>274</v>
      </c>
      <c r="C356" s="161" t="s">
        <v>119</v>
      </c>
      <c r="D356" s="161" t="s">
        <v>237</v>
      </c>
      <c r="E356" s="161"/>
      <c r="F356" s="161"/>
      <c r="G356" s="161" t="s">
        <v>273</v>
      </c>
      <c r="H356" s="673" t="s">
        <v>272</v>
      </c>
      <c r="I356" s="161"/>
      <c r="J356" s="95"/>
      <c r="K356" s="95" t="s">
        <v>189</v>
      </c>
      <c r="L356" s="160"/>
      <c r="M356" s="160"/>
      <c r="N356" s="160"/>
      <c r="O356" s="160"/>
      <c r="P356" s="26"/>
      <c r="Q356" s="26" t="s">
        <v>162</v>
      </c>
      <c r="R356" s="378" t="s">
        <v>162</v>
      </c>
    </row>
    <row r="357" spans="1:18" x14ac:dyDescent="0.25">
      <c r="A357" s="4"/>
      <c r="B357" s="216" t="s">
        <v>555</v>
      </c>
      <c r="C357" s="164" t="s">
        <v>119</v>
      </c>
      <c r="D357" s="164" t="s">
        <v>609</v>
      </c>
      <c r="E357" s="164" t="s">
        <v>175</v>
      </c>
      <c r="F357" s="164"/>
      <c r="G357" s="164" t="s">
        <v>268</v>
      </c>
      <c r="H357" s="680">
        <v>3.36</v>
      </c>
      <c r="I357" s="164"/>
      <c r="J357" s="95"/>
      <c r="K357" s="95" t="s">
        <v>197</v>
      </c>
      <c r="L357" s="160"/>
      <c r="M357" s="160"/>
      <c r="N357" s="160"/>
      <c r="O357" s="160"/>
      <c r="P357" s="26"/>
      <c r="Q357" s="26"/>
      <c r="R357" s="408" t="s">
        <v>163</v>
      </c>
    </row>
    <row r="358" spans="1:18" x14ac:dyDescent="0.25">
      <c r="A358" s="4"/>
      <c r="B358" s="216" t="s">
        <v>556</v>
      </c>
      <c r="C358" s="164"/>
      <c r="D358" s="164"/>
      <c r="E358" s="164"/>
      <c r="F358" s="164"/>
      <c r="G358" s="164">
        <v>3.23</v>
      </c>
      <c r="H358" s="680">
        <v>3.49</v>
      </c>
      <c r="I358" s="164"/>
      <c r="J358" s="95"/>
      <c r="K358" s="95" t="s">
        <v>189</v>
      </c>
      <c r="L358" s="160"/>
      <c r="M358" s="160"/>
      <c r="N358" s="160"/>
      <c r="O358" s="160"/>
      <c r="P358" s="26"/>
      <c r="Q358" s="26"/>
      <c r="R358" s="408" t="s">
        <v>163</v>
      </c>
    </row>
    <row r="359" spans="1:18" x14ac:dyDescent="0.25">
      <c r="A359" s="4"/>
      <c r="B359" s="216" t="s">
        <v>180</v>
      </c>
      <c r="C359" s="164"/>
      <c r="D359" s="164"/>
      <c r="E359" s="164"/>
      <c r="F359" s="164"/>
      <c r="G359" s="164">
        <v>0</v>
      </c>
      <c r="H359" s="680">
        <v>0</v>
      </c>
      <c r="I359" s="164"/>
      <c r="J359" s="95"/>
      <c r="K359" s="95" t="s">
        <v>187</v>
      </c>
      <c r="L359" s="160"/>
      <c r="M359" s="160"/>
      <c r="N359" s="160"/>
      <c r="O359" s="160"/>
      <c r="P359" s="26"/>
      <c r="Q359" s="26"/>
      <c r="R359" s="408" t="s">
        <v>163</v>
      </c>
    </row>
    <row r="360" spans="1:18" x14ac:dyDescent="0.25">
      <c r="A360" s="4"/>
      <c r="B360" s="216" t="s">
        <v>181</v>
      </c>
      <c r="C360" s="164"/>
      <c r="D360" s="164"/>
      <c r="E360" s="164"/>
      <c r="F360" s="164"/>
      <c r="G360" s="164">
        <v>0</v>
      </c>
      <c r="H360" s="680">
        <v>0</v>
      </c>
      <c r="I360" s="164"/>
      <c r="J360" s="95"/>
      <c r="K360" s="95" t="s">
        <v>189</v>
      </c>
      <c r="L360" s="160"/>
      <c r="M360" s="160"/>
      <c r="N360" s="160"/>
      <c r="O360" s="160"/>
      <c r="P360" s="26"/>
      <c r="Q360" s="26"/>
      <c r="R360" s="408" t="s">
        <v>163</v>
      </c>
    </row>
    <row r="361" spans="1:18" ht="43.5" x14ac:dyDescent="0.25">
      <c r="A361" s="4"/>
      <c r="B361" s="216" t="s">
        <v>557</v>
      </c>
      <c r="C361" s="164"/>
      <c r="D361" s="164"/>
      <c r="E361" s="164"/>
      <c r="F361" s="164"/>
      <c r="G361" s="164">
        <v>0</v>
      </c>
      <c r="H361" s="680">
        <v>0</v>
      </c>
      <c r="I361" s="164"/>
      <c r="J361" s="95"/>
      <c r="K361" s="95" t="s">
        <v>189</v>
      </c>
      <c r="L361" s="160"/>
      <c r="M361" s="160"/>
      <c r="N361" s="160"/>
      <c r="O361" s="160"/>
      <c r="P361" s="26"/>
      <c r="Q361" s="26"/>
      <c r="R361" s="408" t="s">
        <v>163</v>
      </c>
    </row>
    <row r="362" spans="1:18" x14ac:dyDescent="0.25">
      <c r="A362" s="4"/>
      <c r="B362" s="216" t="s">
        <v>182</v>
      </c>
      <c r="C362" s="164"/>
      <c r="D362" s="164"/>
      <c r="E362" s="164"/>
      <c r="F362" s="164"/>
      <c r="G362" s="164">
        <v>0</v>
      </c>
      <c r="H362" s="680">
        <v>0</v>
      </c>
      <c r="I362" s="164"/>
      <c r="J362" s="95"/>
      <c r="K362" s="95" t="s">
        <v>189</v>
      </c>
      <c r="L362" s="160"/>
      <c r="M362" s="160"/>
      <c r="N362" s="160"/>
      <c r="O362" s="160"/>
      <c r="P362" s="26"/>
      <c r="Q362" s="26"/>
      <c r="R362" s="408" t="s">
        <v>163</v>
      </c>
    </row>
    <row r="363" spans="1:18" x14ac:dyDescent="0.25">
      <c r="A363" s="4"/>
      <c r="B363" s="738" t="s">
        <v>570</v>
      </c>
      <c r="C363" s="164"/>
      <c r="D363" s="164"/>
      <c r="E363" s="164"/>
      <c r="F363" s="164"/>
      <c r="G363" s="164" t="s">
        <v>886</v>
      </c>
      <c r="H363" s="680" t="s">
        <v>571</v>
      </c>
      <c r="I363" s="164"/>
      <c r="J363" s="95"/>
      <c r="K363" s="95" t="s">
        <v>197</v>
      </c>
      <c r="L363" s="160"/>
      <c r="M363" s="160"/>
      <c r="N363" s="160"/>
      <c r="O363" s="160"/>
      <c r="P363" s="26"/>
      <c r="Q363" s="26"/>
      <c r="R363" s="408" t="s">
        <v>163</v>
      </c>
    </row>
    <row r="364" spans="1:18" hidden="1" x14ac:dyDescent="0.25">
      <c r="A364" s="4"/>
      <c r="B364" s="216"/>
      <c r="C364" s="164"/>
      <c r="D364" s="164"/>
      <c r="E364" s="164"/>
      <c r="F364" s="164"/>
      <c r="G364" s="164"/>
      <c r="H364" s="164"/>
      <c r="I364" s="164"/>
      <c r="J364" s="95"/>
      <c r="K364" s="95"/>
      <c r="L364" s="160"/>
      <c r="M364" s="160"/>
      <c r="N364" s="160"/>
      <c r="O364" s="160"/>
      <c r="P364" s="26"/>
      <c r="Q364" s="26"/>
      <c r="R364" s="240"/>
    </row>
    <row r="365" spans="1:18" ht="22.5" hidden="1" thickBot="1" x14ac:dyDescent="0.3">
      <c r="A365" s="290">
        <v>2.2000000000000002</v>
      </c>
      <c r="B365" s="299" t="s">
        <v>401</v>
      </c>
      <c r="C365" s="295" t="s">
        <v>113</v>
      </c>
      <c r="D365" s="295" t="s">
        <v>237</v>
      </c>
      <c r="E365" s="98"/>
      <c r="F365" s="98"/>
      <c r="G365" s="98"/>
      <c r="H365" s="98"/>
      <c r="I365" s="98"/>
      <c r="J365" s="99"/>
      <c r="K365" s="99" t="s">
        <v>189</v>
      </c>
      <c r="L365" s="157"/>
      <c r="M365" s="157"/>
      <c r="N365" s="157" t="s">
        <v>78</v>
      </c>
      <c r="O365" s="157"/>
      <c r="P365" s="27"/>
      <c r="Q365" s="27" t="s">
        <v>163</v>
      </c>
      <c r="R365" s="157"/>
    </row>
    <row r="366" spans="1:18" hidden="1" x14ac:dyDescent="0.25">
      <c r="A366" s="3" t="s">
        <v>10</v>
      </c>
      <c r="B366" s="127" t="s">
        <v>59</v>
      </c>
      <c r="C366" s="91" t="s">
        <v>121</v>
      </c>
      <c r="D366" s="91"/>
      <c r="E366" s="91"/>
      <c r="F366" s="91"/>
      <c r="G366" s="91"/>
      <c r="H366" s="91"/>
      <c r="I366" s="89"/>
      <c r="J366" s="100" t="s">
        <v>209</v>
      </c>
      <c r="K366" s="100" t="s">
        <v>189</v>
      </c>
      <c r="L366" s="167"/>
      <c r="M366" s="167"/>
      <c r="N366" s="167"/>
      <c r="O366" s="167"/>
      <c r="P366" s="41"/>
      <c r="Q366" s="41"/>
      <c r="R366" s="330"/>
    </row>
    <row r="367" spans="1:18" hidden="1" x14ac:dyDescent="0.25">
      <c r="A367" s="4"/>
      <c r="B367" s="138" t="s">
        <v>60</v>
      </c>
      <c r="C367" s="155" t="s">
        <v>113</v>
      </c>
      <c r="D367" s="155"/>
      <c r="E367" s="155"/>
      <c r="F367" s="155"/>
      <c r="G367" s="155"/>
      <c r="H367" s="155" t="s">
        <v>275</v>
      </c>
      <c r="I367" s="155"/>
      <c r="J367" s="101"/>
      <c r="K367" s="101" t="s">
        <v>189</v>
      </c>
      <c r="L367" s="156"/>
      <c r="M367" s="156"/>
      <c r="N367" s="156"/>
      <c r="O367" s="156"/>
      <c r="P367" s="31"/>
      <c r="Q367" s="31"/>
      <c r="R367" s="197"/>
    </row>
    <row r="368" spans="1:18" x14ac:dyDescent="0.25">
      <c r="A368" s="4"/>
      <c r="B368" s="138" t="s">
        <v>367</v>
      </c>
      <c r="C368" s="155" t="s">
        <v>118</v>
      </c>
      <c r="D368" s="155"/>
      <c r="E368" s="155"/>
      <c r="F368" s="155"/>
      <c r="G368" s="155" t="s">
        <v>270</v>
      </c>
      <c r="H368" s="683"/>
      <c r="I368" s="155"/>
      <c r="J368" s="101"/>
      <c r="K368" s="101" t="s">
        <v>189</v>
      </c>
      <c r="L368" s="156"/>
      <c r="M368" s="156"/>
      <c r="N368" s="156"/>
      <c r="O368" s="156"/>
      <c r="P368" s="31"/>
      <c r="Q368" s="31" t="s">
        <v>162</v>
      </c>
      <c r="R368" s="401" t="s">
        <v>162</v>
      </c>
    </row>
    <row r="369" spans="1:18" hidden="1" x14ac:dyDescent="0.25">
      <c r="A369" s="4"/>
      <c r="B369" s="138" t="s">
        <v>66</v>
      </c>
      <c r="C369" s="155" t="s">
        <v>118</v>
      </c>
      <c r="D369" s="155"/>
      <c r="E369" s="155"/>
      <c r="F369" s="155"/>
      <c r="G369" s="155"/>
      <c r="H369" s="155"/>
      <c r="I369" s="155"/>
      <c r="J369" s="101"/>
      <c r="K369" s="101" t="s">
        <v>189</v>
      </c>
      <c r="L369" s="156"/>
      <c r="M369" s="156"/>
      <c r="N369" s="156"/>
      <c r="O369" s="156"/>
      <c r="P369" s="31"/>
      <c r="Q369" s="31"/>
      <c r="R369" s="197"/>
    </row>
    <row r="370" spans="1:18" hidden="1" x14ac:dyDescent="0.25">
      <c r="A370" s="4"/>
      <c r="B370" s="8" t="s">
        <v>65</v>
      </c>
      <c r="C370" s="155" t="s">
        <v>121</v>
      </c>
      <c r="D370" s="155"/>
      <c r="E370" s="155"/>
      <c r="F370" s="155"/>
      <c r="G370" s="155"/>
      <c r="H370" s="155"/>
      <c r="I370" s="155"/>
      <c r="J370" s="101"/>
      <c r="K370" s="101" t="s">
        <v>189</v>
      </c>
      <c r="L370" s="156"/>
      <c r="M370" s="156"/>
      <c r="N370" s="156"/>
      <c r="O370" s="156"/>
      <c r="P370" s="31"/>
      <c r="Q370" s="31" t="s">
        <v>163</v>
      </c>
      <c r="R370" s="156"/>
    </row>
    <row r="371" spans="1:18" hidden="1" x14ac:dyDescent="0.25">
      <c r="A371" s="4"/>
      <c r="B371" s="8" t="s">
        <v>64</v>
      </c>
      <c r="C371" s="155" t="s">
        <v>129</v>
      </c>
      <c r="D371" s="155"/>
      <c r="E371" s="155"/>
      <c r="F371" s="155"/>
      <c r="G371" s="155"/>
      <c r="H371" s="155"/>
      <c r="I371" s="155"/>
      <c r="J371" s="101"/>
      <c r="K371" s="101" t="s">
        <v>189</v>
      </c>
      <c r="L371" s="156"/>
      <c r="M371" s="156"/>
      <c r="N371" s="156"/>
      <c r="O371" s="156"/>
      <c r="P371" s="31"/>
      <c r="Q371" s="31"/>
      <c r="R371" s="156"/>
    </row>
    <row r="372" spans="1:18" ht="22.5" hidden="1" thickBot="1" x14ac:dyDescent="0.3">
      <c r="A372" s="4"/>
      <c r="B372" s="131" t="s">
        <v>63</v>
      </c>
      <c r="C372" s="94" t="s">
        <v>113</v>
      </c>
      <c r="D372" s="94"/>
      <c r="E372" s="94"/>
      <c r="F372" s="94"/>
      <c r="G372" s="94"/>
      <c r="H372" s="94"/>
      <c r="I372" s="94"/>
      <c r="J372" s="101"/>
      <c r="K372" s="101" t="s">
        <v>189</v>
      </c>
      <c r="L372" s="156"/>
      <c r="M372" s="156"/>
      <c r="N372" s="156"/>
      <c r="O372" s="156"/>
      <c r="P372" s="31"/>
      <c r="Q372" s="31"/>
      <c r="R372" s="156"/>
    </row>
    <row r="373" spans="1:18" hidden="1" x14ac:dyDescent="0.25">
      <c r="A373" s="4"/>
      <c r="B373" s="233" t="s">
        <v>58</v>
      </c>
      <c r="C373" s="96" t="s">
        <v>119</v>
      </c>
      <c r="D373" s="96"/>
      <c r="E373" s="96"/>
      <c r="F373" s="96"/>
      <c r="G373" s="96"/>
      <c r="H373" s="96"/>
      <c r="I373" s="96"/>
      <c r="J373" s="101"/>
      <c r="K373" s="101" t="s">
        <v>189</v>
      </c>
      <c r="L373" s="156"/>
      <c r="M373" s="156"/>
      <c r="N373" s="156"/>
      <c r="O373" s="156"/>
      <c r="P373" s="31"/>
      <c r="Q373" s="31"/>
      <c r="R373" s="156"/>
    </row>
    <row r="374" spans="1:18" hidden="1" x14ac:dyDescent="0.25">
      <c r="A374" s="4"/>
      <c r="B374" s="15" t="s">
        <v>61</v>
      </c>
      <c r="C374" s="190" t="s">
        <v>123</v>
      </c>
      <c r="D374" s="190"/>
      <c r="E374" s="190"/>
      <c r="F374" s="190"/>
      <c r="G374" s="190"/>
      <c r="H374" s="190"/>
      <c r="I374" s="190"/>
      <c r="J374" s="101" t="s">
        <v>210</v>
      </c>
      <c r="K374" s="101" t="s">
        <v>197</v>
      </c>
      <c r="L374" s="156"/>
      <c r="M374" s="156"/>
      <c r="N374" s="156"/>
      <c r="O374" s="156"/>
      <c r="P374" s="31"/>
      <c r="Q374" s="31"/>
      <c r="R374" s="156"/>
    </row>
    <row r="375" spans="1:18" hidden="1" x14ac:dyDescent="0.25">
      <c r="A375" s="4"/>
      <c r="B375" s="15" t="s">
        <v>62</v>
      </c>
      <c r="C375" s="190" t="s">
        <v>115</v>
      </c>
      <c r="D375" s="190"/>
      <c r="E375" s="190"/>
      <c r="F375" s="190"/>
      <c r="G375" s="190"/>
      <c r="H375" s="190"/>
      <c r="I375" s="190"/>
      <c r="J375" s="101" t="s">
        <v>209</v>
      </c>
      <c r="K375" s="101" t="s">
        <v>189</v>
      </c>
      <c r="L375" s="156"/>
      <c r="M375" s="156"/>
      <c r="N375" s="156"/>
      <c r="O375" s="156"/>
      <c r="P375" s="31"/>
      <c r="Q375" s="31"/>
      <c r="R375" s="156"/>
    </row>
    <row r="376" spans="1:18" hidden="1" x14ac:dyDescent="0.25">
      <c r="A376" s="4"/>
      <c r="B376" s="119" t="s">
        <v>368</v>
      </c>
      <c r="C376" s="190"/>
      <c r="D376" s="190"/>
      <c r="E376" s="190"/>
      <c r="F376" s="190"/>
      <c r="G376" s="190"/>
      <c r="H376" s="190"/>
      <c r="I376" s="191"/>
      <c r="J376" s="173"/>
      <c r="K376" s="173" t="s">
        <v>189</v>
      </c>
      <c r="L376" s="172"/>
      <c r="M376" s="172"/>
      <c r="N376" s="172"/>
      <c r="O376" s="172"/>
      <c r="P376" s="387"/>
      <c r="Q376" s="387"/>
      <c r="R376" s="156"/>
    </row>
    <row r="377" spans="1:18" ht="22.5" thickBot="1" x14ac:dyDescent="0.3">
      <c r="A377" s="311"/>
      <c r="B377" s="122" t="s">
        <v>554</v>
      </c>
      <c r="C377" s="105"/>
      <c r="D377" s="105"/>
      <c r="E377" s="105"/>
      <c r="F377" s="105"/>
      <c r="G377" s="105">
        <v>2</v>
      </c>
      <c r="H377" s="681">
        <v>0</v>
      </c>
      <c r="I377" s="104"/>
      <c r="J377" s="176"/>
      <c r="K377" s="176" t="s">
        <v>189</v>
      </c>
      <c r="L377" s="94"/>
      <c r="M377" s="94"/>
      <c r="N377" s="94"/>
      <c r="O377" s="94"/>
      <c r="P377" s="359"/>
      <c r="Q377" s="359"/>
      <c r="R377" s="406" t="s">
        <v>162</v>
      </c>
    </row>
    <row r="378" spans="1:18" ht="19.5" hidden="1" customHeight="1" thickBot="1" x14ac:dyDescent="0.3">
      <c r="A378" s="74" t="s">
        <v>103</v>
      </c>
      <c r="B378" s="86"/>
      <c r="C378" s="207"/>
      <c r="D378" s="207"/>
      <c r="E378" s="206"/>
      <c r="F378" s="206"/>
      <c r="G378" s="206"/>
      <c r="H378" s="206"/>
      <c r="I378" s="207"/>
      <c r="J378" s="207"/>
      <c r="K378" s="207"/>
      <c r="L378" s="207"/>
      <c r="M378" s="207"/>
      <c r="N378" s="207"/>
      <c r="O378" s="207"/>
      <c r="P378" s="86"/>
      <c r="Q378" s="86"/>
      <c r="R378" s="333"/>
    </row>
    <row r="379" spans="1:18" ht="43.5" hidden="1" x14ac:dyDescent="0.25">
      <c r="A379" s="111" t="s">
        <v>76</v>
      </c>
      <c r="B379" s="14" t="s">
        <v>73</v>
      </c>
      <c r="C379" s="91" t="s">
        <v>113</v>
      </c>
      <c r="D379" s="91"/>
      <c r="E379" s="91"/>
      <c r="F379" s="91"/>
      <c r="G379" s="91"/>
      <c r="H379" s="91">
        <v>100</v>
      </c>
      <c r="I379" s="91"/>
      <c r="J379" s="100"/>
      <c r="K379" s="100" t="s">
        <v>211</v>
      </c>
      <c r="L379" s="167"/>
      <c r="M379" s="167"/>
      <c r="N379" s="167"/>
      <c r="O379" s="167"/>
      <c r="P379" s="41"/>
      <c r="Q379" s="41"/>
      <c r="R379" s="167"/>
    </row>
    <row r="380" spans="1:18" ht="22.5" hidden="1" thickBot="1" x14ac:dyDescent="0.3">
      <c r="A380" s="4"/>
      <c r="B380" s="9" t="s">
        <v>74</v>
      </c>
      <c r="C380" s="94" t="s">
        <v>121</v>
      </c>
      <c r="D380" s="94"/>
      <c r="E380" s="94"/>
      <c r="F380" s="94"/>
      <c r="G380" s="94"/>
      <c r="H380" s="94" t="s">
        <v>267</v>
      </c>
      <c r="I380" s="94"/>
      <c r="J380" s="101"/>
      <c r="K380" s="101" t="s">
        <v>211</v>
      </c>
      <c r="L380" s="156"/>
      <c r="M380" s="156"/>
      <c r="N380" s="156"/>
      <c r="O380" s="156"/>
      <c r="P380" s="31"/>
      <c r="Q380" s="31"/>
      <c r="R380" s="156"/>
    </row>
    <row r="381" spans="1:18" ht="22.5" hidden="1" thickBot="1" x14ac:dyDescent="0.3">
      <c r="A381" s="126"/>
      <c r="B381" s="25" t="s">
        <v>75</v>
      </c>
      <c r="C381" s="219" t="s">
        <v>119</v>
      </c>
      <c r="D381" s="219"/>
      <c r="E381" s="219"/>
      <c r="F381" s="219"/>
      <c r="G381" s="219"/>
      <c r="H381" s="219">
        <v>4.04</v>
      </c>
      <c r="I381" s="219"/>
      <c r="J381" s="106"/>
      <c r="K381" s="106" t="s">
        <v>211</v>
      </c>
      <c r="L381" s="169"/>
      <c r="M381" s="169"/>
      <c r="N381" s="169"/>
      <c r="O381" s="169"/>
      <c r="P381" s="42"/>
      <c r="Q381" s="42"/>
      <c r="R381" s="169"/>
    </row>
    <row r="382" spans="1:18" ht="43.5" hidden="1" x14ac:dyDescent="0.25">
      <c r="A382" s="198" t="s">
        <v>232</v>
      </c>
      <c r="B382" s="89" t="s">
        <v>201</v>
      </c>
      <c r="C382" s="91" t="s">
        <v>136</v>
      </c>
      <c r="D382" s="91"/>
      <c r="E382" s="91">
        <v>0</v>
      </c>
      <c r="F382" s="91"/>
      <c r="G382" s="91">
        <v>3</v>
      </c>
      <c r="H382" s="91"/>
      <c r="I382" s="91"/>
      <c r="J382" s="95"/>
      <c r="K382" s="95" t="s">
        <v>188</v>
      </c>
      <c r="L382" s="160"/>
      <c r="M382" s="160"/>
      <c r="N382" s="160"/>
      <c r="O382" s="160"/>
      <c r="P382" s="26"/>
      <c r="Q382" s="26" t="s">
        <v>152</v>
      </c>
      <c r="R382" s="393" t="s">
        <v>518</v>
      </c>
    </row>
    <row r="383" spans="1:18" hidden="1" x14ac:dyDescent="0.25">
      <c r="A383" s="76"/>
      <c r="B383" s="90" t="s">
        <v>233</v>
      </c>
      <c r="C383" s="155" t="s">
        <v>115</v>
      </c>
      <c r="D383" s="155"/>
      <c r="E383" s="155"/>
      <c r="F383" s="155"/>
      <c r="G383" s="155"/>
      <c r="H383" s="155"/>
      <c r="I383" s="155"/>
      <c r="J383" s="101"/>
      <c r="K383" s="101" t="s">
        <v>188</v>
      </c>
      <c r="L383" s="156" t="s">
        <v>78</v>
      </c>
      <c r="M383" s="156"/>
      <c r="N383" s="156"/>
      <c r="O383" s="156"/>
      <c r="P383" s="31"/>
      <c r="Q383" s="31" t="s">
        <v>152</v>
      </c>
      <c r="R383" s="156"/>
    </row>
    <row r="384" spans="1:18" x14ac:dyDescent="0.25">
      <c r="A384" s="4"/>
      <c r="B384" s="8" t="s">
        <v>234</v>
      </c>
      <c r="C384" s="155" t="s">
        <v>115</v>
      </c>
      <c r="D384" s="155" t="s">
        <v>236</v>
      </c>
      <c r="E384" s="155">
        <v>1</v>
      </c>
      <c r="F384" s="155"/>
      <c r="G384" s="155">
        <v>1</v>
      </c>
      <c r="H384" s="683">
        <v>1</v>
      </c>
      <c r="I384" s="155"/>
      <c r="J384" s="101"/>
      <c r="K384" s="101" t="s">
        <v>235</v>
      </c>
      <c r="L384" s="156"/>
      <c r="M384" s="156"/>
      <c r="N384" s="156"/>
      <c r="O384" s="156"/>
      <c r="P384" s="31"/>
      <c r="Q384" s="31"/>
      <c r="R384" s="392" t="s">
        <v>518</v>
      </c>
    </row>
    <row r="385" spans="1:18" ht="41.25" hidden="1" customHeight="1" x14ac:dyDescent="0.25">
      <c r="A385" s="4"/>
      <c r="B385" s="8" t="s">
        <v>269</v>
      </c>
      <c r="C385" s="155" t="s">
        <v>113</v>
      </c>
      <c r="D385" s="155"/>
      <c r="E385" s="155"/>
      <c r="F385" s="155"/>
      <c r="G385" s="155"/>
      <c r="H385" s="155"/>
      <c r="I385" s="155"/>
      <c r="J385" s="95"/>
      <c r="K385" s="101" t="s">
        <v>243</v>
      </c>
      <c r="L385" s="160"/>
      <c r="M385" s="160"/>
      <c r="N385" s="160"/>
      <c r="O385" s="160"/>
      <c r="P385" s="26"/>
      <c r="Q385" s="26"/>
      <c r="R385" s="160"/>
    </row>
    <row r="386" spans="1:18" ht="21" customHeight="1" thickBot="1" x14ac:dyDescent="0.3">
      <c r="A386" s="4"/>
      <c r="B386" s="390" t="s">
        <v>517</v>
      </c>
      <c r="C386" s="172" t="s">
        <v>113</v>
      </c>
      <c r="D386" s="172" t="s">
        <v>609</v>
      </c>
      <c r="E386" s="172">
        <v>100</v>
      </c>
      <c r="F386" s="172"/>
      <c r="G386" s="172" t="s">
        <v>745</v>
      </c>
      <c r="H386" s="682" t="s">
        <v>746</v>
      </c>
      <c r="I386" s="172"/>
      <c r="J386" s="95"/>
      <c r="K386" s="101" t="s">
        <v>743</v>
      </c>
      <c r="L386" s="160"/>
      <c r="M386" s="160"/>
      <c r="N386" s="160"/>
      <c r="O386" s="160"/>
      <c r="P386" s="26"/>
      <c r="Q386" s="26"/>
      <c r="R386" s="379" t="s">
        <v>513</v>
      </c>
    </row>
    <row r="387" spans="1:18" x14ac:dyDescent="0.25">
      <c r="A387" s="4"/>
      <c r="B387" s="102" t="s">
        <v>483</v>
      </c>
      <c r="C387" s="103" t="s">
        <v>119</v>
      </c>
      <c r="D387" s="103" t="s">
        <v>229</v>
      </c>
      <c r="E387" s="103"/>
      <c r="F387" s="103"/>
      <c r="G387" s="103" t="s">
        <v>263</v>
      </c>
      <c r="H387" s="661" t="s">
        <v>861</v>
      </c>
      <c r="I387" s="103"/>
      <c r="J387" s="101" t="s">
        <v>210</v>
      </c>
      <c r="K387" s="101" t="s">
        <v>197</v>
      </c>
      <c r="L387" s="156"/>
      <c r="M387" s="156"/>
      <c r="N387" s="156"/>
      <c r="O387" s="156"/>
      <c r="P387" s="31"/>
      <c r="Q387" s="31" t="s">
        <v>160</v>
      </c>
      <c r="R387" s="397" t="s">
        <v>160</v>
      </c>
    </row>
    <row r="388" spans="1:18" ht="43.5" x14ac:dyDescent="0.25">
      <c r="A388" s="4"/>
      <c r="B388" s="18" t="s">
        <v>265</v>
      </c>
      <c r="C388" s="161" t="s">
        <v>119</v>
      </c>
      <c r="D388" s="161"/>
      <c r="E388" s="161"/>
      <c r="F388" s="161"/>
      <c r="G388" s="161" t="s">
        <v>264</v>
      </c>
      <c r="H388" s="673" t="s">
        <v>756</v>
      </c>
      <c r="I388" s="161"/>
      <c r="J388" s="101" t="s">
        <v>208</v>
      </c>
      <c r="K388" s="101" t="s">
        <v>189</v>
      </c>
      <c r="L388" s="156"/>
      <c r="M388" s="156"/>
      <c r="N388" s="156"/>
      <c r="O388" s="156"/>
      <c r="P388" s="31"/>
      <c r="Q388" s="31" t="s">
        <v>162</v>
      </c>
      <c r="R388" s="402" t="s">
        <v>162</v>
      </c>
    </row>
    <row r="389" spans="1:18" ht="19.5" hidden="1" customHeight="1" thickBot="1" x14ac:dyDescent="0.3">
      <c r="A389" s="51" t="s">
        <v>105</v>
      </c>
      <c r="B389" s="87"/>
      <c r="C389" s="207"/>
      <c r="D389" s="207"/>
      <c r="E389" s="206"/>
      <c r="F389" s="206"/>
      <c r="G389" s="206"/>
      <c r="H389" s="206"/>
      <c r="I389" s="207"/>
      <c r="J389" s="207"/>
      <c r="K389" s="207"/>
      <c r="L389" s="207"/>
      <c r="M389" s="207"/>
      <c r="N389" s="207"/>
      <c r="O389" s="207"/>
      <c r="P389" s="87"/>
      <c r="Q389" s="87"/>
      <c r="R389" s="333"/>
    </row>
    <row r="390" spans="1:18" hidden="1" x14ac:dyDescent="0.25">
      <c r="A390" s="111" t="s">
        <v>344</v>
      </c>
      <c r="B390" s="116" t="s">
        <v>342</v>
      </c>
      <c r="C390" s="91" t="s">
        <v>113</v>
      </c>
      <c r="D390" s="91" t="s">
        <v>236</v>
      </c>
      <c r="E390" s="91"/>
      <c r="F390" s="91"/>
      <c r="G390" s="91"/>
      <c r="H390" s="91"/>
      <c r="I390" s="91"/>
      <c r="J390" s="100" t="s">
        <v>212</v>
      </c>
      <c r="K390" s="92" t="s">
        <v>197</v>
      </c>
      <c r="L390" s="154"/>
      <c r="M390" s="160"/>
      <c r="N390" s="160"/>
      <c r="O390" s="160"/>
      <c r="P390" s="26"/>
      <c r="Q390" s="26" t="s">
        <v>152</v>
      </c>
      <c r="R390" s="160"/>
    </row>
    <row r="391" spans="1:18" x14ac:dyDescent="0.25">
      <c r="A391" s="4"/>
      <c r="B391" s="718" t="s">
        <v>343</v>
      </c>
      <c r="C391" s="155" t="s">
        <v>113</v>
      </c>
      <c r="D391" s="155" t="s">
        <v>236</v>
      </c>
      <c r="E391" s="155">
        <v>100</v>
      </c>
      <c r="F391" s="155"/>
      <c r="G391" s="155">
        <v>99.5</v>
      </c>
      <c r="H391" s="683">
        <v>94.72</v>
      </c>
      <c r="I391" s="174"/>
      <c r="J391" s="101"/>
      <c r="K391" s="95" t="s">
        <v>197</v>
      </c>
      <c r="L391" s="160"/>
      <c r="M391" s="160"/>
      <c r="N391" s="160"/>
      <c r="O391" s="160"/>
      <c r="P391" s="26"/>
      <c r="Q391" s="26"/>
      <c r="R391" s="379" t="s">
        <v>513</v>
      </c>
    </row>
    <row r="392" spans="1:18" ht="22.5" thickBot="1" x14ac:dyDescent="0.3">
      <c r="A392" s="4"/>
      <c r="B392" s="254" t="s">
        <v>514</v>
      </c>
      <c r="C392" s="252" t="s">
        <v>113</v>
      </c>
      <c r="D392" s="252" t="s">
        <v>236</v>
      </c>
      <c r="E392" s="252">
        <v>0</v>
      </c>
      <c r="F392" s="252"/>
      <c r="G392" s="252">
        <v>0</v>
      </c>
      <c r="H392" s="660">
        <v>0</v>
      </c>
      <c r="I392" s="73"/>
      <c r="J392" s="251"/>
      <c r="K392" s="101" t="s">
        <v>187</v>
      </c>
      <c r="L392" s="156"/>
      <c r="M392" s="156"/>
      <c r="N392" s="156"/>
      <c r="O392" s="156"/>
      <c r="P392" s="113"/>
      <c r="Q392" s="113"/>
      <c r="R392" s="381" t="s">
        <v>513</v>
      </c>
    </row>
    <row r="393" spans="1:18" x14ac:dyDescent="0.25">
      <c r="A393" s="4"/>
      <c r="B393" s="425" t="s">
        <v>578</v>
      </c>
      <c r="C393" s="103" t="s">
        <v>129</v>
      </c>
      <c r="D393" s="103" t="s">
        <v>236</v>
      </c>
      <c r="E393" s="103"/>
      <c r="F393" s="103"/>
      <c r="G393" s="103"/>
      <c r="H393" s="661"/>
      <c r="I393" s="362"/>
      <c r="J393" s="101"/>
      <c r="K393" s="101" t="s">
        <v>187</v>
      </c>
      <c r="L393" s="156"/>
      <c r="M393" s="156"/>
      <c r="N393" s="156"/>
      <c r="O393" s="156"/>
      <c r="P393" s="113"/>
      <c r="Q393" s="113"/>
      <c r="R393" s="419" t="s">
        <v>579</v>
      </c>
    </row>
    <row r="394" spans="1:18" x14ac:dyDescent="0.25">
      <c r="A394" s="4"/>
      <c r="B394" s="119" t="s">
        <v>575</v>
      </c>
      <c r="C394" s="190"/>
      <c r="D394" s="190"/>
      <c r="E394" s="190"/>
      <c r="F394" s="190"/>
      <c r="G394" s="190">
        <v>2.95</v>
      </c>
      <c r="H394" s="663">
        <v>2887900</v>
      </c>
      <c r="I394" s="191"/>
      <c r="J394" s="101"/>
      <c r="K394" s="101" t="s">
        <v>187</v>
      </c>
      <c r="L394" s="156"/>
      <c r="M394" s="156"/>
      <c r="N394" s="156"/>
      <c r="O394" s="156"/>
      <c r="P394" s="312"/>
      <c r="Q394" s="312"/>
      <c r="R394" s="419" t="s">
        <v>579</v>
      </c>
    </row>
    <row r="395" spans="1:18" x14ac:dyDescent="0.25">
      <c r="A395" s="4"/>
      <c r="B395" s="119" t="s">
        <v>576</v>
      </c>
      <c r="C395" s="190"/>
      <c r="D395" s="190"/>
      <c r="E395" s="190"/>
      <c r="F395" s="190"/>
      <c r="G395" s="190">
        <v>4.26</v>
      </c>
      <c r="H395" s="663">
        <v>3050000</v>
      </c>
      <c r="I395" s="191"/>
      <c r="J395" s="101"/>
      <c r="K395" s="101" t="s">
        <v>187</v>
      </c>
      <c r="L395" s="156"/>
      <c r="M395" s="156"/>
      <c r="N395" s="156"/>
      <c r="O395" s="156"/>
      <c r="P395" s="312"/>
      <c r="Q395" s="312"/>
      <c r="R395" s="419" t="s">
        <v>579</v>
      </c>
    </row>
    <row r="396" spans="1:18" x14ac:dyDescent="0.25">
      <c r="A396" s="4"/>
      <c r="B396" s="119" t="s">
        <v>577</v>
      </c>
      <c r="C396" s="190"/>
      <c r="D396" s="190"/>
      <c r="E396" s="190"/>
      <c r="F396" s="190"/>
      <c r="G396" s="190">
        <v>21.24</v>
      </c>
      <c r="H396" s="663">
        <v>21244000</v>
      </c>
      <c r="I396" s="598"/>
      <c r="J396" s="101"/>
      <c r="K396" s="101" t="s">
        <v>187</v>
      </c>
      <c r="L396" s="156"/>
      <c r="M396" s="156"/>
      <c r="N396" s="156"/>
      <c r="O396" s="156"/>
      <c r="P396" s="312"/>
      <c r="Q396" s="312"/>
      <c r="R396" s="419" t="s">
        <v>579</v>
      </c>
    </row>
    <row r="397" spans="1:18" ht="43.5" x14ac:dyDescent="0.25">
      <c r="A397" s="4"/>
      <c r="B397" s="119" t="s">
        <v>598</v>
      </c>
      <c r="C397" s="190"/>
      <c r="D397" s="190"/>
      <c r="E397" s="190"/>
      <c r="F397" s="190"/>
      <c r="G397" s="190" t="s">
        <v>585</v>
      </c>
      <c r="H397" s="664">
        <v>45284684.43</v>
      </c>
      <c r="I397" s="191"/>
      <c r="J397" s="101"/>
      <c r="K397" s="101" t="s">
        <v>187</v>
      </c>
      <c r="L397" s="156"/>
      <c r="M397" s="156"/>
      <c r="N397" s="156"/>
      <c r="O397" s="156"/>
      <c r="P397" s="312"/>
      <c r="Q397" s="312"/>
      <c r="R397" s="419" t="s">
        <v>579</v>
      </c>
    </row>
    <row r="398" spans="1:18" x14ac:dyDescent="0.25">
      <c r="A398" s="4"/>
      <c r="B398" s="119" t="s">
        <v>599</v>
      </c>
      <c r="C398" s="190"/>
      <c r="D398" s="190"/>
      <c r="E398" s="190"/>
      <c r="F398" s="190"/>
      <c r="G398" s="190">
        <v>-10.98</v>
      </c>
      <c r="H398" s="665" t="s">
        <v>854</v>
      </c>
      <c r="I398" s="191"/>
      <c r="J398" s="101"/>
      <c r="K398" s="101" t="s">
        <v>187</v>
      </c>
      <c r="L398" s="156"/>
      <c r="M398" s="156"/>
      <c r="N398" s="156"/>
      <c r="O398" s="156"/>
      <c r="P398" s="312"/>
      <c r="Q398" s="312"/>
      <c r="R398" s="419" t="s">
        <v>579</v>
      </c>
    </row>
    <row r="399" spans="1:18" x14ac:dyDescent="0.25">
      <c r="A399" s="4"/>
      <c r="B399" s="119" t="s">
        <v>586</v>
      </c>
      <c r="C399" s="190"/>
      <c r="D399" s="190"/>
      <c r="E399" s="190"/>
      <c r="F399" s="190"/>
      <c r="G399" s="190">
        <v>28.56</v>
      </c>
      <c r="H399" s="663">
        <v>32463170</v>
      </c>
      <c r="I399" s="191"/>
      <c r="J399" s="101"/>
      <c r="K399" s="101" t="s">
        <v>187</v>
      </c>
      <c r="L399" s="156"/>
      <c r="M399" s="156"/>
      <c r="N399" s="156"/>
      <c r="O399" s="156"/>
      <c r="P399" s="312"/>
      <c r="Q399" s="312"/>
      <c r="R399" s="419" t="s">
        <v>579</v>
      </c>
    </row>
    <row r="400" spans="1:18" x14ac:dyDescent="0.25">
      <c r="A400" s="4"/>
      <c r="B400" s="426" t="s">
        <v>587</v>
      </c>
      <c r="C400" s="190"/>
      <c r="D400" s="190"/>
      <c r="E400" s="190"/>
      <c r="F400" s="190"/>
      <c r="G400" s="427">
        <v>16.2</v>
      </c>
      <c r="H400" s="664">
        <v>15556474.369999999</v>
      </c>
      <c r="I400" s="191"/>
      <c r="J400" s="101"/>
      <c r="K400" s="101" t="s">
        <v>187</v>
      </c>
      <c r="L400" s="156"/>
      <c r="M400" s="156"/>
      <c r="N400" s="156"/>
      <c r="O400" s="156"/>
      <c r="P400" s="312"/>
      <c r="Q400" s="312"/>
      <c r="R400" s="419" t="s">
        <v>579</v>
      </c>
    </row>
    <row r="401" spans="1:18" x14ac:dyDescent="0.25">
      <c r="A401" s="4"/>
      <c r="B401" s="119" t="s">
        <v>588</v>
      </c>
      <c r="C401" s="190"/>
      <c r="D401" s="190"/>
      <c r="E401" s="190"/>
      <c r="F401" s="190"/>
      <c r="G401" s="427">
        <v>4.8099999999999996</v>
      </c>
      <c r="H401" s="664">
        <v>5699778.5099999998</v>
      </c>
      <c r="I401" s="191"/>
      <c r="J401" s="101"/>
      <c r="K401" s="101" t="s">
        <v>187</v>
      </c>
      <c r="L401" s="156"/>
      <c r="M401" s="156"/>
      <c r="N401" s="156"/>
      <c r="O401" s="156"/>
      <c r="P401" s="312"/>
      <c r="Q401" s="312"/>
      <c r="R401" s="419" t="s">
        <v>579</v>
      </c>
    </row>
    <row r="402" spans="1:18" x14ac:dyDescent="0.25">
      <c r="A402" s="4"/>
      <c r="B402" s="119" t="s">
        <v>589</v>
      </c>
      <c r="C402" s="190"/>
      <c r="D402" s="190"/>
      <c r="E402" s="190"/>
      <c r="F402" s="190"/>
      <c r="G402" s="427">
        <v>4.79</v>
      </c>
      <c r="H402" s="663">
        <v>5290000</v>
      </c>
      <c r="I402" s="191"/>
      <c r="J402" s="101"/>
      <c r="K402" s="101" t="s">
        <v>187</v>
      </c>
      <c r="L402" s="156"/>
      <c r="M402" s="156"/>
      <c r="N402" s="156"/>
      <c r="O402" s="156"/>
      <c r="P402" s="312"/>
      <c r="Q402" s="312"/>
      <c r="R402" s="419" t="s">
        <v>579</v>
      </c>
    </row>
    <row r="403" spans="1:18" x14ac:dyDescent="0.25">
      <c r="A403" s="4"/>
      <c r="B403" s="119" t="s">
        <v>590</v>
      </c>
      <c r="C403" s="190"/>
      <c r="D403" s="190"/>
      <c r="E403" s="190"/>
      <c r="F403" s="190"/>
      <c r="G403" s="427">
        <v>4.51</v>
      </c>
      <c r="H403" s="663">
        <v>3128415</v>
      </c>
      <c r="I403" s="191"/>
      <c r="J403" s="101"/>
      <c r="K403" s="101" t="s">
        <v>187</v>
      </c>
      <c r="L403" s="156"/>
      <c r="M403" s="156"/>
      <c r="N403" s="156"/>
      <c r="O403" s="156"/>
      <c r="P403" s="312"/>
      <c r="Q403" s="312"/>
      <c r="R403" s="419" t="s">
        <v>579</v>
      </c>
    </row>
    <row r="404" spans="1:18" x14ac:dyDescent="0.25">
      <c r="A404" s="4"/>
      <c r="B404" s="119" t="s">
        <v>591</v>
      </c>
      <c r="C404" s="190"/>
      <c r="D404" s="190"/>
      <c r="E404" s="190"/>
      <c r="F404" s="190"/>
      <c r="G404" s="427">
        <v>1.08</v>
      </c>
      <c r="H404" s="663">
        <v>383220</v>
      </c>
      <c r="I404" s="191"/>
      <c r="J404" s="101"/>
      <c r="K404" s="101" t="s">
        <v>187</v>
      </c>
      <c r="L404" s="156"/>
      <c r="M404" s="156"/>
      <c r="N404" s="156"/>
      <c r="O404" s="156"/>
      <c r="P404" s="312"/>
      <c r="Q404" s="312"/>
      <c r="R404" s="419" t="s">
        <v>579</v>
      </c>
    </row>
    <row r="405" spans="1:18" x14ac:dyDescent="0.25">
      <c r="A405" s="4"/>
      <c r="B405" s="119" t="s">
        <v>592</v>
      </c>
      <c r="C405" s="190"/>
      <c r="D405" s="190"/>
      <c r="E405" s="190"/>
      <c r="F405" s="190"/>
      <c r="G405" s="427">
        <v>0.78</v>
      </c>
      <c r="H405" s="663">
        <v>850294</v>
      </c>
      <c r="I405" s="191"/>
      <c r="J405" s="101"/>
      <c r="K405" s="101" t="s">
        <v>187</v>
      </c>
      <c r="L405" s="156"/>
      <c r="M405" s="156"/>
      <c r="N405" s="156"/>
      <c r="O405" s="156"/>
      <c r="P405" s="312"/>
      <c r="Q405" s="312"/>
      <c r="R405" s="419" t="s">
        <v>579</v>
      </c>
    </row>
    <row r="406" spans="1:18" x14ac:dyDescent="0.25">
      <c r="A406" s="4"/>
      <c r="B406" s="119" t="s">
        <v>593</v>
      </c>
      <c r="C406" s="190"/>
      <c r="D406" s="190"/>
      <c r="E406" s="190"/>
      <c r="F406" s="190"/>
      <c r="G406" s="427">
        <v>0.22</v>
      </c>
      <c r="H406" s="664">
        <v>204766.86</v>
      </c>
      <c r="I406" s="191"/>
      <c r="J406" s="101"/>
      <c r="K406" s="101" t="s">
        <v>187</v>
      </c>
      <c r="L406" s="156"/>
      <c r="M406" s="156"/>
      <c r="N406" s="156"/>
      <c r="O406" s="156"/>
      <c r="P406" s="312"/>
      <c r="Q406" s="312"/>
      <c r="R406" s="419" t="s">
        <v>579</v>
      </c>
    </row>
    <row r="407" spans="1:18" x14ac:dyDescent="0.25">
      <c r="A407" s="4"/>
      <c r="B407" s="119" t="s">
        <v>183</v>
      </c>
      <c r="C407" s="190"/>
      <c r="D407" s="190"/>
      <c r="E407" s="190"/>
      <c r="F407" s="190"/>
      <c r="G407" s="427">
        <v>3.45</v>
      </c>
      <c r="H407" s="664">
        <v>3301613.18</v>
      </c>
      <c r="I407" s="191"/>
      <c r="J407" s="101"/>
      <c r="K407" s="101" t="s">
        <v>187</v>
      </c>
      <c r="L407" s="156"/>
      <c r="M407" s="156"/>
      <c r="N407" s="156"/>
      <c r="O407" s="156"/>
      <c r="P407" s="312"/>
      <c r="Q407" s="312"/>
      <c r="R407" s="419" t="s">
        <v>579</v>
      </c>
    </row>
    <row r="408" spans="1:18" x14ac:dyDescent="0.25">
      <c r="A408" s="4"/>
      <c r="B408" s="119" t="s">
        <v>604</v>
      </c>
      <c r="C408" s="190"/>
      <c r="D408" s="190"/>
      <c r="E408" s="190"/>
      <c r="F408" s="190"/>
      <c r="G408" s="427">
        <v>2.78</v>
      </c>
      <c r="H408" s="664">
        <v>2588016.7999999998</v>
      </c>
      <c r="I408" s="191"/>
      <c r="J408" s="101"/>
      <c r="K408" s="101" t="s">
        <v>187</v>
      </c>
      <c r="L408" s="156"/>
      <c r="M408" s="156"/>
      <c r="N408" s="156"/>
      <c r="O408" s="156"/>
      <c r="P408" s="312"/>
      <c r="Q408" s="312"/>
      <c r="R408" s="419" t="s">
        <v>579</v>
      </c>
    </row>
    <row r="409" spans="1:18" x14ac:dyDescent="0.25">
      <c r="A409" s="4"/>
      <c r="B409" s="119" t="s">
        <v>594</v>
      </c>
      <c r="C409" s="190"/>
      <c r="D409" s="190"/>
      <c r="E409" s="190"/>
      <c r="F409" s="190"/>
      <c r="G409" s="427">
        <v>1.2</v>
      </c>
      <c r="H409" s="662">
        <v>0.25</v>
      </c>
      <c r="I409" s="191"/>
      <c r="J409" s="101"/>
      <c r="K409" s="101" t="s">
        <v>187</v>
      </c>
      <c r="L409" s="156"/>
      <c r="M409" s="156"/>
      <c r="N409" s="156"/>
      <c r="O409" s="156"/>
      <c r="P409" s="312"/>
      <c r="Q409" s="312"/>
      <c r="R409" s="419" t="s">
        <v>579</v>
      </c>
    </row>
    <row r="410" spans="1:18" x14ac:dyDescent="0.25">
      <c r="A410" s="4"/>
      <c r="B410" s="739" t="s">
        <v>595</v>
      </c>
      <c r="C410" s="190"/>
      <c r="D410" s="190"/>
      <c r="E410" s="190"/>
      <c r="F410" s="190"/>
      <c r="G410" s="427">
        <v>7.47</v>
      </c>
      <c r="H410" s="662"/>
      <c r="I410" s="191"/>
      <c r="J410" s="101"/>
      <c r="K410" s="101" t="s">
        <v>187</v>
      </c>
      <c r="L410" s="156"/>
      <c r="M410" s="156"/>
      <c r="N410" s="156"/>
      <c r="O410" s="156"/>
      <c r="P410" s="312"/>
      <c r="Q410" s="312"/>
      <c r="R410" s="419" t="s">
        <v>579</v>
      </c>
    </row>
    <row r="411" spans="1:18" x14ac:dyDescent="0.25">
      <c r="A411" s="4"/>
      <c r="B411" s="119" t="s">
        <v>596</v>
      </c>
      <c r="C411" s="190"/>
      <c r="D411" s="190"/>
      <c r="E411" s="190"/>
      <c r="F411" s="190"/>
      <c r="G411" s="427">
        <v>1.72</v>
      </c>
      <c r="H411" s="663">
        <v>1059000</v>
      </c>
      <c r="I411" s="596"/>
      <c r="J411" s="101"/>
      <c r="K411" s="101" t="s">
        <v>187</v>
      </c>
      <c r="L411" s="156"/>
      <c r="M411" s="156"/>
      <c r="N411" s="156"/>
      <c r="O411" s="156"/>
      <c r="P411" s="312"/>
      <c r="Q411" s="312"/>
      <c r="R411" s="419" t="s">
        <v>579</v>
      </c>
    </row>
    <row r="412" spans="1:18" x14ac:dyDescent="0.25">
      <c r="A412" s="4"/>
      <c r="B412" s="191" t="s">
        <v>597</v>
      </c>
      <c r="C412" s="190"/>
      <c r="D412" s="190"/>
      <c r="E412" s="190"/>
      <c r="F412" s="190"/>
      <c r="G412" s="427">
        <v>6.96</v>
      </c>
      <c r="H412" s="740">
        <v>4529566</v>
      </c>
      <c r="I412" s="191"/>
      <c r="J412" s="101"/>
      <c r="K412" s="101" t="s">
        <v>187</v>
      </c>
      <c r="L412" s="156"/>
      <c r="M412" s="156"/>
      <c r="N412" s="156"/>
      <c r="O412" s="156"/>
      <c r="P412" s="312"/>
      <c r="Q412" s="312"/>
      <c r="R412" s="419" t="s">
        <v>579</v>
      </c>
    </row>
    <row r="413" spans="1:18" ht="44.25" hidden="1" thickBot="1" x14ac:dyDescent="0.3">
      <c r="A413" s="304">
        <v>2.2000000000000002</v>
      </c>
      <c r="B413" s="302" t="s">
        <v>404</v>
      </c>
      <c r="C413" s="303" t="s">
        <v>129</v>
      </c>
      <c r="D413" s="303" t="s">
        <v>236</v>
      </c>
      <c r="E413" s="179"/>
      <c r="F413" s="179"/>
      <c r="G413" s="179"/>
      <c r="H413" s="179" t="s">
        <v>770</v>
      </c>
      <c r="I413" s="234"/>
      <c r="J413" s="101"/>
      <c r="K413" s="101" t="s">
        <v>187</v>
      </c>
      <c r="L413" s="156"/>
      <c r="M413" s="156"/>
      <c r="N413" s="156" t="s">
        <v>78</v>
      </c>
      <c r="O413" s="156" t="s">
        <v>78</v>
      </c>
      <c r="P413" s="113"/>
      <c r="Q413" s="113"/>
      <c r="R413" s="197"/>
    </row>
    <row r="414" spans="1:18" hidden="1" x14ac:dyDescent="0.25">
      <c r="A414" s="4" t="s">
        <v>345</v>
      </c>
      <c r="B414" s="137" t="s">
        <v>346</v>
      </c>
      <c r="C414" s="172" t="s">
        <v>113</v>
      </c>
      <c r="D414" s="172" t="s">
        <v>236</v>
      </c>
      <c r="E414" s="172"/>
      <c r="F414" s="172"/>
      <c r="G414" s="172"/>
      <c r="H414" s="172">
        <v>565792.67000000004</v>
      </c>
      <c r="I414" s="172"/>
      <c r="J414" s="101"/>
      <c r="K414" s="101" t="s">
        <v>187</v>
      </c>
      <c r="L414" s="156"/>
      <c r="M414" s="156"/>
      <c r="N414" s="156"/>
      <c r="O414" s="156"/>
      <c r="P414" s="113"/>
      <c r="Q414" s="113"/>
      <c r="R414" s="156"/>
    </row>
    <row r="415" spans="1:18" ht="43.5" hidden="1" x14ac:dyDescent="0.25">
      <c r="A415" s="4"/>
      <c r="B415" s="137" t="s">
        <v>347</v>
      </c>
      <c r="C415" s="155" t="s">
        <v>113</v>
      </c>
      <c r="D415" s="155" t="s">
        <v>236</v>
      </c>
      <c r="E415" s="155"/>
      <c r="F415" s="155"/>
      <c r="G415" s="155"/>
      <c r="H415" s="155"/>
      <c r="I415" s="155"/>
      <c r="J415" s="101"/>
      <c r="K415" s="95" t="s">
        <v>187</v>
      </c>
      <c r="L415" s="160"/>
      <c r="M415" s="160"/>
      <c r="N415" s="160"/>
      <c r="O415" s="160"/>
      <c r="P415" s="26"/>
      <c r="Q415" s="26"/>
      <c r="R415" s="160"/>
    </row>
    <row r="416" spans="1:18" hidden="1" x14ac:dyDescent="0.25">
      <c r="A416" s="4"/>
      <c r="B416" s="143" t="s">
        <v>348</v>
      </c>
      <c r="C416" s="174" t="s">
        <v>304</v>
      </c>
      <c r="D416" s="174" t="s">
        <v>237</v>
      </c>
      <c r="E416" s="174"/>
      <c r="F416" s="174"/>
      <c r="G416" s="174"/>
      <c r="H416" s="174"/>
      <c r="I416" s="174"/>
      <c r="J416" s="101"/>
      <c r="K416" s="95" t="s">
        <v>187</v>
      </c>
      <c r="L416" s="160"/>
      <c r="M416" s="160"/>
      <c r="N416" s="160"/>
      <c r="O416" s="160"/>
      <c r="P416" s="26"/>
      <c r="Q416" s="26"/>
      <c r="R416" s="160"/>
    </row>
    <row r="417" spans="1:18" hidden="1" x14ac:dyDescent="0.25">
      <c r="A417" s="4"/>
      <c r="B417" s="255" t="s">
        <v>349</v>
      </c>
      <c r="C417" s="270" t="s">
        <v>115</v>
      </c>
      <c r="D417" s="270" t="s">
        <v>237</v>
      </c>
      <c r="E417" s="270"/>
      <c r="F417" s="270"/>
      <c r="G417" s="270"/>
      <c r="H417" s="270"/>
      <c r="I417" s="270"/>
      <c r="J417" s="101"/>
      <c r="K417" s="95" t="s">
        <v>187</v>
      </c>
      <c r="L417" s="160"/>
      <c r="M417" s="160"/>
      <c r="N417" s="160"/>
      <c r="O417" s="160"/>
      <c r="P417" s="26"/>
      <c r="Q417" s="26"/>
      <c r="R417" s="160"/>
    </row>
    <row r="418" spans="1:18" ht="22.5" hidden="1" thickBot="1" x14ac:dyDescent="0.3">
      <c r="A418" s="5"/>
      <c r="B418" s="122" t="s">
        <v>350</v>
      </c>
      <c r="C418" s="105" t="s">
        <v>119</v>
      </c>
      <c r="D418" s="105" t="s">
        <v>237</v>
      </c>
      <c r="E418" s="105"/>
      <c r="F418" s="105"/>
      <c r="G418" s="105"/>
      <c r="H418" s="105"/>
      <c r="I418" s="104"/>
      <c r="J418" s="106"/>
      <c r="K418" s="99" t="s">
        <v>187</v>
      </c>
      <c r="L418" s="157"/>
      <c r="M418" s="157"/>
      <c r="N418" s="157"/>
      <c r="O418" s="157"/>
      <c r="P418" s="27"/>
      <c r="Q418" s="27"/>
      <c r="R418" s="157"/>
    </row>
    <row r="419" spans="1:18" ht="22.5" hidden="1" thickBot="1" x14ac:dyDescent="0.3">
      <c r="A419" s="84" t="s">
        <v>104</v>
      </c>
      <c r="B419" s="85"/>
      <c r="C419" s="207"/>
      <c r="D419" s="207"/>
      <c r="E419" s="206"/>
      <c r="F419" s="206"/>
      <c r="G419" s="206"/>
      <c r="H419" s="206"/>
      <c r="I419" s="207"/>
      <c r="J419" s="207"/>
      <c r="K419" s="207"/>
      <c r="L419" s="207"/>
      <c r="M419" s="207"/>
      <c r="N419" s="207"/>
      <c r="O419" s="207"/>
      <c r="P419" s="85"/>
      <c r="Q419" s="85"/>
      <c r="R419" s="333"/>
    </row>
    <row r="420" spans="1:18" ht="43.5" hidden="1" x14ac:dyDescent="0.25">
      <c r="A420" s="3" t="s">
        <v>351</v>
      </c>
      <c r="B420" s="127" t="s">
        <v>352</v>
      </c>
      <c r="C420" s="91" t="s">
        <v>113</v>
      </c>
      <c r="D420" s="91" t="s">
        <v>237</v>
      </c>
      <c r="E420" s="91"/>
      <c r="F420" s="91"/>
      <c r="G420" s="91"/>
      <c r="H420" s="91">
        <v>8.3000000000000007</v>
      </c>
      <c r="I420" s="91"/>
      <c r="J420" s="100" t="s">
        <v>213</v>
      </c>
      <c r="K420" s="100" t="s">
        <v>194</v>
      </c>
      <c r="L420" s="167"/>
      <c r="M420" s="167"/>
      <c r="N420" s="167"/>
      <c r="O420" s="167"/>
      <c r="P420" s="41"/>
      <c r="Q420" s="41" t="s">
        <v>157</v>
      </c>
      <c r="R420" s="167"/>
    </row>
    <row r="421" spans="1:18" hidden="1" x14ac:dyDescent="0.25">
      <c r="A421" s="4"/>
      <c r="B421" s="138" t="s">
        <v>353</v>
      </c>
      <c r="C421" s="155" t="s">
        <v>113</v>
      </c>
      <c r="D421" s="155" t="s">
        <v>237</v>
      </c>
      <c r="E421" s="155"/>
      <c r="F421" s="155"/>
      <c r="G421" s="155"/>
      <c r="H421" s="155">
        <v>0</v>
      </c>
      <c r="I421" s="174"/>
      <c r="J421" s="101"/>
      <c r="K421" s="101" t="s">
        <v>194</v>
      </c>
      <c r="L421" s="156"/>
      <c r="M421" s="156"/>
      <c r="N421" s="156"/>
      <c r="O421" s="156"/>
      <c r="P421" s="31"/>
      <c r="Q421" s="31"/>
      <c r="R421" s="156"/>
    </row>
    <row r="422" spans="1:18" ht="43.5" x14ac:dyDescent="0.25">
      <c r="A422" s="4"/>
      <c r="B422" s="143" t="s">
        <v>515</v>
      </c>
      <c r="C422" s="156"/>
      <c r="D422" s="156"/>
      <c r="E422" s="156">
        <v>0</v>
      </c>
      <c r="F422" s="156"/>
      <c r="G422" s="156" t="s">
        <v>516</v>
      </c>
      <c r="H422" s="688" t="s">
        <v>770</v>
      </c>
      <c r="I422" s="155"/>
      <c r="J422" s="101"/>
      <c r="K422" s="101" t="s">
        <v>194</v>
      </c>
      <c r="L422" s="156"/>
      <c r="M422" s="156"/>
      <c r="N422" s="156"/>
      <c r="O422" s="156"/>
      <c r="P422" s="312"/>
      <c r="Q422" s="312"/>
      <c r="R422" s="383" t="s">
        <v>513</v>
      </c>
    </row>
    <row r="423" spans="1:18" hidden="1" x14ac:dyDescent="0.25">
      <c r="A423" s="4"/>
      <c r="B423" s="255" t="s">
        <v>354</v>
      </c>
      <c r="C423" s="103" t="s">
        <v>119</v>
      </c>
      <c r="D423" s="103" t="s">
        <v>237</v>
      </c>
      <c r="E423" s="103"/>
      <c r="F423" s="103"/>
      <c r="G423" s="103"/>
      <c r="H423" s="103">
        <v>565792.67000000004</v>
      </c>
      <c r="I423" s="96"/>
      <c r="J423" s="101"/>
      <c r="K423" s="101" t="s">
        <v>194</v>
      </c>
      <c r="L423" s="156"/>
      <c r="M423" s="156"/>
      <c r="N423" s="156"/>
      <c r="O423" s="156"/>
      <c r="P423" s="31"/>
      <c r="Q423" s="31"/>
      <c r="R423" s="156"/>
    </row>
    <row r="424" spans="1:18" ht="44.25" hidden="1" thickBot="1" x14ac:dyDescent="0.3">
      <c r="A424" s="126"/>
      <c r="B424" s="122" t="s">
        <v>355</v>
      </c>
      <c r="C424" s="105" t="s">
        <v>113</v>
      </c>
      <c r="D424" s="105" t="s">
        <v>237</v>
      </c>
      <c r="E424" s="105"/>
      <c r="F424" s="105"/>
      <c r="G424" s="105"/>
      <c r="H424" s="105" t="s">
        <v>770</v>
      </c>
      <c r="I424" s="105"/>
      <c r="J424" s="101"/>
      <c r="K424" s="101" t="s">
        <v>194</v>
      </c>
      <c r="L424" s="156"/>
      <c r="M424" s="156"/>
      <c r="N424" s="156"/>
      <c r="O424" s="156"/>
      <c r="P424" s="31"/>
      <c r="Q424" s="31"/>
      <c r="R424" s="156"/>
    </row>
    <row r="425" spans="1:18" hidden="1" x14ac:dyDescent="0.25">
      <c r="A425" s="4" t="s">
        <v>11</v>
      </c>
      <c r="B425" s="271" t="s">
        <v>356</v>
      </c>
      <c r="C425" s="272" t="s">
        <v>121</v>
      </c>
      <c r="D425" s="272" t="s">
        <v>237</v>
      </c>
      <c r="E425" s="272"/>
      <c r="F425" s="272"/>
      <c r="G425" s="272"/>
      <c r="H425" s="272">
        <v>565792.67000000004</v>
      </c>
      <c r="I425" s="272"/>
      <c r="J425" s="101"/>
      <c r="K425" s="101" t="s">
        <v>194</v>
      </c>
      <c r="L425" s="156"/>
      <c r="M425" s="156"/>
      <c r="N425" s="156"/>
      <c r="O425" s="156"/>
      <c r="P425" s="113"/>
      <c r="Q425" s="113"/>
      <c r="R425" s="156"/>
    </row>
    <row r="426" spans="1:18" ht="43.5" hidden="1" x14ac:dyDescent="0.25">
      <c r="A426" s="4"/>
      <c r="B426" s="254" t="s">
        <v>357</v>
      </c>
      <c r="C426" s="252"/>
      <c r="D426" s="252"/>
      <c r="E426" s="252"/>
      <c r="F426" s="252"/>
      <c r="G426" s="252"/>
      <c r="H426" s="252" t="s">
        <v>770</v>
      </c>
      <c r="I426" s="252"/>
      <c r="J426" s="101"/>
      <c r="K426" s="101" t="s">
        <v>194</v>
      </c>
      <c r="L426" s="156"/>
      <c r="M426" s="156"/>
      <c r="N426" s="156"/>
      <c r="O426" s="156"/>
      <c r="P426" s="113"/>
      <c r="Q426" s="113"/>
      <c r="R426" s="156"/>
    </row>
    <row r="427" spans="1:18" hidden="1" x14ac:dyDescent="0.25">
      <c r="A427" s="4"/>
      <c r="B427" s="236" t="s">
        <v>358</v>
      </c>
      <c r="C427" s="203"/>
      <c r="D427" s="203"/>
      <c r="E427" s="203"/>
      <c r="F427" s="203"/>
      <c r="G427" s="203"/>
      <c r="H427" s="203">
        <v>565792.67000000004</v>
      </c>
      <c r="I427" s="252"/>
      <c r="J427" s="101"/>
      <c r="K427" s="101" t="s">
        <v>194</v>
      </c>
      <c r="L427" s="156"/>
      <c r="M427" s="156"/>
      <c r="N427" s="156"/>
      <c r="O427" s="156"/>
      <c r="P427" s="113"/>
      <c r="Q427" s="113"/>
      <c r="R427" s="156"/>
    </row>
    <row r="428" spans="1:18" ht="43.5" hidden="1" x14ac:dyDescent="0.25">
      <c r="A428" s="126"/>
      <c r="B428" s="119" t="s">
        <v>359</v>
      </c>
      <c r="C428" s="190" t="s">
        <v>119</v>
      </c>
      <c r="D428" s="190" t="s">
        <v>237</v>
      </c>
      <c r="E428" s="190"/>
      <c r="F428" s="190"/>
      <c r="G428" s="190"/>
      <c r="H428" s="190" t="s">
        <v>770</v>
      </c>
      <c r="I428" s="270"/>
      <c r="J428" s="173"/>
      <c r="K428" s="173" t="s">
        <v>194</v>
      </c>
      <c r="L428" s="172"/>
      <c r="M428" s="172"/>
      <c r="N428" s="172"/>
      <c r="O428" s="172"/>
      <c r="P428" s="387"/>
      <c r="Q428" s="387"/>
      <c r="R428" s="172"/>
    </row>
    <row r="429" spans="1:18" ht="44.25" thickBot="1" x14ac:dyDescent="0.3">
      <c r="A429" s="13"/>
      <c r="B429" s="122" t="s">
        <v>512</v>
      </c>
      <c r="C429" s="105"/>
      <c r="D429" s="105"/>
      <c r="E429" s="105"/>
      <c r="F429" s="105"/>
      <c r="G429" s="388">
        <v>4.4000000000000004</v>
      </c>
      <c r="H429" s="681">
        <v>565792.67000000004</v>
      </c>
      <c r="I429" s="190"/>
      <c r="J429" s="176"/>
      <c r="K429" s="176" t="s">
        <v>194</v>
      </c>
      <c r="L429" s="94"/>
      <c r="M429" s="94"/>
      <c r="N429" s="94"/>
      <c r="O429" s="94"/>
      <c r="P429" s="359"/>
      <c r="Q429" s="359"/>
      <c r="R429" s="389" t="s">
        <v>513</v>
      </c>
    </row>
    <row r="430" spans="1:18" ht="19.5" hidden="1" customHeight="1" thickBot="1" x14ac:dyDescent="0.3">
      <c r="A430" s="309" t="s">
        <v>111</v>
      </c>
      <c r="B430" s="88"/>
      <c r="C430" s="221"/>
      <c r="D430" s="221"/>
      <c r="E430" s="220"/>
      <c r="F430" s="220"/>
      <c r="G430" s="220"/>
      <c r="H430" s="220"/>
      <c r="I430" s="597"/>
      <c r="J430" s="221"/>
      <c r="K430" s="221"/>
      <c r="L430" s="221"/>
      <c r="M430" s="221"/>
      <c r="N430" s="221"/>
      <c r="O430" s="221"/>
      <c r="P430" s="88"/>
      <c r="Q430" s="88"/>
      <c r="R430" s="334"/>
    </row>
    <row r="431" spans="1:18" ht="43.5" x14ac:dyDescent="0.25">
      <c r="A431" s="33"/>
      <c r="B431" s="89" t="s">
        <v>173</v>
      </c>
      <c r="C431" s="91" t="s">
        <v>118</v>
      </c>
      <c r="D431" s="91"/>
      <c r="E431" s="91"/>
      <c r="F431" s="91"/>
      <c r="G431" s="222" t="s">
        <v>266</v>
      </c>
      <c r="H431" s="667" t="s">
        <v>245</v>
      </c>
      <c r="I431" s="222"/>
      <c r="J431" s="95" t="s">
        <v>214</v>
      </c>
      <c r="K431" s="95" t="s">
        <v>199</v>
      </c>
      <c r="L431" s="160"/>
      <c r="M431" s="160"/>
      <c r="N431" s="160"/>
      <c r="O431" s="160"/>
      <c r="P431" s="26"/>
      <c r="Q431" s="26" t="s">
        <v>152</v>
      </c>
      <c r="R431" s="379" t="s">
        <v>152</v>
      </c>
    </row>
    <row r="432" spans="1:18" x14ac:dyDescent="0.25">
      <c r="A432" s="4"/>
      <c r="B432" s="8" t="s">
        <v>174</v>
      </c>
      <c r="C432" s="155" t="s">
        <v>118</v>
      </c>
      <c r="D432" s="155"/>
      <c r="E432" s="155"/>
      <c r="F432" s="155"/>
      <c r="G432" s="155">
        <v>12</v>
      </c>
      <c r="H432" s="668" t="s">
        <v>752</v>
      </c>
      <c r="I432" s="223"/>
      <c r="J432" s="101"/>
      <c r="K432" s="101" t="s">
        <v>199</v>
      </c>
      <c r="L432" s="156"/>
      <c r="M432" s="156"/>
      <c r="N432" s="156"/>
      <c r="O432" s="156"/>
      <c r="P432" s="31"/>
      <c r="Q432" s="31" t="s">
        <v>152</v>
      </c>
      <c r="R432" s="383" t="s">
        <v>152</v>
      </c>
    </row>
    <row r="433" spans="1:18" x14ac:dyDescent="0.25">
      <c r="A433" s="4"/>
      <c r="B433" s="429" t="s">
        <v>603</v>
      </c>
      <c r="C433" s="174"/>
      <c r="D433" s="174"/>
      <c r="E433" s="174"/>
      <c r="F433" s="174"/>
      <c r="G433" s="174">
        <v>4</v>
      </c>
      <c r="H433" s="669" t="s">
        <v>804</v>
      </c>
      <c r="I433" s="430"/>
      <c r="J433" s="101"/>
      <c r="K433" s="101" t="s">
        <v>199</v>
      </c>
      <c r="L433" s="156"/>
      <c r="M433" s="156"/>
      <c r="N433" s="156"/>
      <c r="O433" s="156"/>
      <c r="P433" s="312"/>
      <c r="Q433" s="312"/>
      <c r="R433" s="431" t="s">
        <v>600</v>
      </c>
    </row>
    <row r="434" spans="1:18" ht="44.25" hidden="1" thickBot="1" x14ac:dyDescent="0.3">
      <c r="A434" s="290">
        <v>2.2000000000000002</v>
      </c>
      <c r="B434" s="291" t="s">
        <v>395</v>
      </c>
      <c r="C434" s="292" t="s">
        <v>242</v>
      </c>
      <c r="D434" s="292" t="s">
        <v>237</v>
      </c>
      <c r="E434" s="94"/>
      <c r="F434" s="94"/>
      <c r="G434" s="94"/>
      <c r="H434" s="224"/>
      <c r="I434" s="224"/>
      <c r="J434" s="106"/>
      <c r="K434" s="106" t="s">
        <v>199</v>
      </c>
      <c r="L434" s="169"/>
      <c r="M434" s="169"/>
      <c r="N434" s="169"/>
      <c r="O434" s="169"/>
      <c r="P434" s="49"/>
      <c r="Q434" s="49"/>
      <c r="R434" s="169"/>
    </row>
    <row r="435" spans="1:18" x14ac:dyDescent="0.25">
      <c r="H435" s="686"/>
      <c r="I435" s="227"/>
    </row>
  </sheetData>
  <autoFilter ref="A1:R434" xr:uid="{00000000-0009-0000-0000-00000C000000}">
    <filterColumn colId="10">
      <filters>
        <filter val="DIC"/>
        <filter val="IT"/>
        <filter val="การเงิน"/>
        <filter val="การเจ้าหน้าที่"/>
        <filter val="งานแผนฯ"/>
        <filter val="งานอาคารฯ"/>
        <filter val="พัสดุ"/>
        <filter val="ภ.เคมี (พี่เอ๋)"/>
        <filter val="ภ.คลินิก"/>
        <filter val="ร้านยา"/>
        <filter val="หน่วยกิจการฯ"/>
        <filter val="หน่วยวิเทศฯ"/>
      </filters>
    </filterColumn>
    <filterColumn colId="17">
      <customFilters>
        <customFilter operator="notEqual" val=" "/>
      </customFilters>
    </filterColumn>
  </autoFilter>
  <mergeCells count="1">
    <mergeCell ref="A118:R118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</sheetPr>
  <dimension ref="A1:J21"/>
  <sheetViews>
    <sheetView showGridLines="0" workbookViewId="0">
      <selection activeCell="B6" sqref="B6"/>
    </sheetView>
  </sheetViews>
  <sheetFormatPr defaultRowHeight="15" x14ac:dyDescent="0.25"/>
  <cols>
    <col min="1" max="1" width="15.85546875" customWidth="1"/>
    <col min="2" max="2" width="58.5703125" style="509" customWidth="1"/>
    <col min="3" max="3" width="12.85546875" customWidth="1"/>
    <col min="4" max="4" width="11.7109375" customWidth="1"/>
    <col min="5" max="5" width="14.140625" customWidth="1"/>
    <col min="6" max="6" width="21.7109375" style="510" customWidth="1"/>
    <col min="7" max="7" width="21.7109375" style="511" customWidth="1"/>
    <col min="8" max="8" width="20.42578125" customWidth="1"/>
    <col min="9" max="9" width="16.7109375" customWidth="1"/>
    <col min="10" max="10" width="13.140625" customWidth="1"/>
  </cols>
  <sheetData>
    <row r="1" spans="1:10" ht="56.25" thickBot="1" x14ac:dyDescent="0.3">
      <c r="A1" s="440" t="s">
        <v>0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72" x14ac:dyDescent="0.25">
      <c r="A2" s="443" t="s">
        <v>295</v>
      </c>
      <c r="B2" s="444" t="s">
        <v>422</v>
      </c>
      <c r="C2" s="445" t="s">
        <v>610</v>
      </c>
      <c r="D2" s="445" t="s">
        <v>229</v>
      </c>
      <c r="E2" s="445"/>
      <c r="F2" s="614" t="s">
        <v>856</v>
      </c>
      <c r="G2" s="706">
        <v>1186</v>
      </c>
      <c r="H2" s="446" t="s">
        <v>647</v>
      </c>
      <c r="I2" s="446" t="s">
        <v>196</v>
      </c>
      <c r="J2" s="516" t="s">
        <v>159</v>
      </c>
    </row>
    <row r="3" spans="1:10" ht="24" x14ac:dyDescent="0.25">
      <c r="A3" s="448"/>
      <c r="B3" s="449" t="s">
        <v>520</v>
      </c>
      <c r="C3" s="450" t="s">
        <v>130</v>
      </c>
      <c r="D3" s="451" t="s">
        <v>229</v>
      </c>
      <c r="E3" s="451"/>
      <c r="F3" s="476">
        <v>32</v>
      </c>
      <c r="G3" s="707" t="s">
        <v>869</v>
      </c>
      <c r="H3" s="452" t="s">
        <v>647</v>
      </c>
      <c r="I3" s="452" t="s">
        <v>196</v>
      </c>
      <c r="J3" s="517" t="s">
        <v>159</v>
      </c>
    </row>
    <row r="4" spans="1:10" ht="24" x14ac:dyDescent="0.25">
      <c r="A4" s="448"/>
      <c r="B4" s="454" t="s">
        <v>423</v>
      </c>
      <c r="C4" s="455"/>
      <c r="D4" s="455"/>
      <c r="E4" s="455"/>
      <c r="F4" s="490"/>
      <c r="G4" s="708"/>
      <c r="H4" s="452" t="s">
        <v>647</v>
      </c>
      <c r="I4" s="452" t="s">
        <v>196</v>
      </c>
      <c r="J4" s="517" t="s">
        <v>159</v>
      </c>
    </row>
    <row r="5" spans="1:10" ht="24" x14ac:dyDescent="0.25">
      <c r="A5" s="448"/>
      <c r="B5" s="457" t="s">
        <v>424</v>
      </c>
      <c r="C5" s="455" t="s">
        <v>113</v>
      </c>
      <c r="D5" s="455" t="s">
        <v>229</v>
      </c>
      <c r="E5" s="455">
        <v>100</v>
      </c>
      <c r="F5" s="490">
        <v>87.5</v>
      </c>
      <c r="G5" s="713">
        <v>87.5</v>
      </c>
      <c r="H5" s="457" t="s">
        <v>647</v>
      </c>
      <c r="I5" s="457" t="s">
        <v>196</v>
      </c>
      <c r="J5" s="518" t="s">
        <v>159</v>
      </c>
    </row>
    <row r="6" spans="1:10" ht="24" x14ac:dyDescent="0.25">
      <c r="A6" s="448"/>
      <c r="B6" s="457" t="s">
        <v>425</v>
      </c>
      <c r="C6" s="455" t="s">
        <v>113</v>
      </c>
      <c r="D6" s="455" t="s">
        <v>229</v>
      </c>
      <c r="E6" s="455">
        <v>25</v>
      </c>
      <c r="F6" s="490">
        <v>28.5</v>
      </c>
      <c r="G6" s="708">
        <v>38.89</v>
      </c>
      <c r="H6" s="452" t="s">
        <v>647</v>
      </c>
      <c r="I6" s="452" t="s">
        <v>196</v>
      </c>
      <c r="J6" s="517" t="s">
        <v>159</v>
      </c>
    </row>
    <row r="7" spans="1:10" ht="24.75" customHeight="1" x14ac:dyDescent="0.25">
      <c r="A7" s="448"/>
      <c r="B7" s="454" t="s">
        <v>426</v>
      </c>
      <c r="C7" s="455" t="s">
        <v>398</v>
      </c>
      <c r="D7" s="455" t="s">
        <v>229</v>
      </c>
      <c r="E7" s="455"/>
      <c r="F7" s="490">
        <v>4.3899999999999997</v>
      </c>
      <c r="G7" s="709">
        <v>3.49</v>
      </c>
      <c r="H7" s="452" t="s">
        <v>647</v>
      </c>
      <c r="I7" s="452" t="s">
        <v>196</v>
      </c>
      <c r="J7" s="517" t="s">
        <v>159</v>
      </c>
    </row>
    <row r="8" spans="1:10" ht="48.75" thickBot="1" x14ac:dyDescent="0.3">
      <c r="A8" s="519"/>
      <c r="B8" s="520" t="s">
        <v>648</v>
      </c>
      <c r="C8" s="521" t="s">
        <v>121</v>
      </c>
      <c r="D8" s="521" t="s">
        <v>229</v>
      </c>
      <c r="E8" s="521"/>
      <c r="F8" s="557">
        <v>1</v>
      </c>
      <c r="G8" s="710">
        <v>0</v>
      </c>
      <c r="H8" s="522" t="s">
        <v>647</v>
      </c>
      <c r="I8" s="522" t="s">
        <v>196</v>
      </c>
      <c r="J8" s="523" t="s">
        <v>159</v>
      </c>
    </row>
    <row r="11" spans="1:10" x14ac:dyDescent="0.25">
      <c r="B11" s="629"/>
    </row>
    <row r="13" spans="1:10" x14ac:dyDescent="0.25">
      <c r="B13" s="691" t="s">
        <v>857</v>
      </c>
      <c r="C13" s="701">
        <f>SUM(C14:C18,D15:D16)</f>
        <v>3375200</v>
      </c>
      <c r="D13" s="703" t="s">
        <v>870</v>
      </c>
      <c r="E13" s="704" t="s">
        <v>867</v>
      </c>
      <c r="G13" s="705" t="s">
        <v>868</v>
      </c>
      <c r="H13" s="711" t="s">
        <v>871</v>
      </c>
      <c r="I13" s="712">
        <f>E14+G14+E20+G20</f>
        <v>3490200</v>
      </c>
    </row>
    <row r="14" spans="1:10" x14ac:dyDescent="0.25">
      <c r="B14" s="509" t="s">
        <v>864</v>
      </c>
      <c r="C14" s="698">
        <v>191600</v>
      </c>
      <c r="E14" s="693">
        <f>C17+C18</f>
        <v>1023000</v>
      </c>
      <c r="G14" s="702">
        <f>C14+C15+C16+D15+D16</f>
        <v>2352200</v>
      </c>
    </row>
    <row r="15" spans="1:10" x14ac:dyDescent="0.25">
      <c r="B15" s="509" t="s">
        <v>865</v>
      </c>
      <c r="C15" s="698">
        <v>1430320</v>
      </c>
      <c r="D15">
        <v>648450</v>
      </c>
    </row>
    <row r="16" spans="1:10" x14ac:dyDescent="0.25">
      <c r="B16" s="690" t="s">
        <v>863</v>
      </c>
      <c r="C16" s="698">
        <v>75280</v>
      </c>
      <c r="D16">
        <v>6550</v>
      </c>
    </row>
    <row r="17" spans="2:9" x14ac:dyDescent="0.25">
      <c r="B17" s="697" t="s">
        <v>866</v>
      </c>
      <c r="C17" s="692">
        <v>869550</v>
      </c>
      <c r="I17" s="693"/>
    </row>
    <row r="18" spans="2:9" x14ac:dyDescent="0.25">
      <c r="B18" s="699" t="s">
        <v>862</v>
      </c>
      <c r="C18" s="692">
        <v>153450</v>
      </c>
    </row>
    <row r="19" spans="2:9" x14ac:dyDescent="0.25">
      <c r="B19" s="691" t="s">
        <v>858</v>
      </c>
      <c r="C19" s="700">
        <f>C20+C21+D20</f>
        <v>115000</v>
      </c>
    </row>
    <row r="20" spans="2:9" x14ac:dyDescent="0.25">
      <c r="B20" s="509" t="s">
        <v>859</v>
      </c>
      <c r="C20" s="698">
        <v>50000</v>
      </c>
      <c r="D20">
        <v>25000</v>
      </c>
      <c r="E20" s="693">
        <f>C21</f>
        <v>40000</v>
      </c>
      <c r="G20" s="702">
        <f>C20+D20</f>
        <v>75000</v>
      </c>
      <c r="I20" s="693"/>
    </row>
    <row r="21" spans="2:9" x14ac:dyDescent="0.25">
      <c r="B21" s="509" t="s">
        <v>860</v>
      </c>
      <c r="C21" s="692">
        <v>40000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40"/>
  <sheetViews>
    <sheetView showGridLines="0" workbookViewId="0">
      <pane ySplit="1" topLeftCell="A2" activePane="bottomLeft" state="frozen"/>
      <selection pane="bottomLeft" activeCell="B22" sqref="B22"/>
    </sheetView>
  </sheetViews>
  <sheetFormatPr defaultRowHeight="15" x14ac:dyDescent="0.25"/>
  <cols>
    <col min="1" max="1" width="11.5703125" customWidth="1"/>
    <col min="2" max="2" width="58.5703125" style="505" customWidth="1"/>
    <col min="3" max="3" width="9.7109375" customWidth="1"/>
    <col min="4" max="4" width="11.7109375" customWidth="1"/>
    <col min="5" max="5" width="14.140625" customWidth="1"/>
    <col min="6" max="6" width="21.7109375" style="646" customWidth="1"/>
    <col min="7" max="7" width="21.7109375" style="653" customWidth="1"/>
    <col min="8" max="8" width="20.42578125" customWidth="1"/>
    <col min="9" max="9" width="13.42578125" customWidth="1"/>
    <col min="10" max="10" width="13.140625" customWidth="1"/>
  </cols>
  <sheetData>
    <row r="1" spans="1:10" ht="56.25" thickBot="1" x14ac:dyDescent="0.3">
      <c r="A1" s="440" t="s">
        <v>0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443" t="s">
        <v>636</v>
      </c>
      <c r="B2" s="498" t="s">
        <v>631</v>
      </c>
      <c r="C2" s="445" t="s">
        <v>633</v>
      </c>
      <c r="D2" s="445" t="s">
        <v>236</v>
      </c>
      <c r="E2" s="619">
        <v>300000</v>
      </c>
      <c r="F2" s="638" t="s">
        <v>763</v>
      </c>
      <c r="G2" s="647" t="s">
        <v>807</v>
      </c>
      <c r="H2" s="446" t="s">
        <v>635</v>
      </c>
      <c r="I2" s="446" t="s">
        <v>186</v>
      </c>
      <c r="J2" s="526" t="s">
        <v>150</v>
      </c>
    </row>
    <row r="3" spans="1:10" ht="24" x14ac:dyDescent="0.25">
      <c r="A3" s="448"/>
      <c r="B3" s="499" t="s">
        <v>632</v>
      </c>
      <c r="C3" s="450" t="s">
        <v>633</v>
      </c>
      <c r="D3" s="451" t="s">
        <v>236</v>
      </c>
      <c r="E3" s="451"/>
      <c r="F3" s="639">
        <v>136468</v>
      </c>
      <c r="G3" s="648" t="s">
        <v>808</v>
      </c>
      <c r="H3" s="452" t="s">
        <v>635</v>
      </c>
      <c r="I3" s="452" t="s">
        <v>186</v>
      </c>
      <c r="J3" s="366" t="s">
        <v>150</v>
      </c>
    </row>
    <row r="4" spans="1:10" ht="24" x14ac:dyDescent="0.25">
      <c r="A4" s="448"/>
      <c r="B4" s="454" t="s">
        <v>505</v>
      </c>
      <c r="C4" s="455" t="s">
        <v>118</v>
      </c>
      <c r="D4" s="455" t="s">
        <v>236</v>
      </c>
      <c r="E4" s="455"/>
      <c r="F4" s="640" t="s">
        <v>506</v>
      </c>
      <c r="G4" s="649" t="s">
        <v>809</v>
      </c>
      <c r="H4" s="452" t="s">
        <v>635</v>
      </c>
      <c r="I4" s="452" t="s">
        <v>186</v>
      </c>
      <c r="J4" s="434" t="s">
        <v>513</v>
      </c>
    </row>
    <row r="5" spans="1:10" ht="24" x14ac:dyDescent="0.25">
      <c r="A5" s="448"/>
      <c r="B5" s="454" t="s">
        <v>528</v>
      </c>
      <c r="C5" s="455"/>
      <c r="D5" s="455"/>
      <c r="E5" s="455"/>
      <c r="F5" s="640" t="s">
        <v>529</v>
      </c>
      <c r="G5" s="649" t="s">
        <v>822</v>
      </c>
      <c r="H5" s="457" t="s">
        <v>635</v>
      </c>
      <c r="I5" s="457" t="s">
        <v>186</v>
      </c>
      <c r="J5" s="435" t="s">
        <v>160</v>
      </c>
    </row>
    <row r="6" spans="1:10" ht="24" x14ac:dyDescent="0.25">
      <c r="A6" s="448"/>
      <c r="B6" s="457" t="s">
        <v>530</v>
      </c>
      <c r="C6" s="455" t="s">
        <v>113</v>
      </c>
      <c r="D6" s="455" t="s">
        <v>236</v>
      </c>
      <c r="E6" s="455"/>
      <c r="F6" s="640">
        <v>13</v>
      </c>
      <c r="G6" s="649" t="s">
        <v>821</v>
      </c>
      <c r="H6" s="452" t="s">
        <v>635</v>
      </c>
      <c r="I6" s="452" t="s">
        <v>186</v>
      </c>
      <c r="J6" s="435" t="s">
        <v>160</v>
      </c>
    </row>
    <row r="7" spans="1:10" ht="24" x14ac:dyDescent="0.25">
      <c r="A7" s="448"/>
      <c r="B7" s="457" t="s">
        <v>531</v>
      </c>
      <c r="C7" s="455" t="s">
        <v>113</v>
      </c>
      <c r="D7" s="455" t="s">
        <v>236</v>
      </c>
      <c r="E7" s="455"/>
      <c r="F7" s="640">
        <v>5</v>
      </c>
      <c r="G7" s="650" t="s">
        <v>812</v>
      </c>
      <c r="H7" s="452" t="s">
        <v>635</v>
      </c>
      <c r="I7" s="452" t="s">
        <v>186</v>
      </c>
      <c r="J7" s="435" t="s">
        <v>160</v>
      </c>
    </row>
    <row r="8" spans="1:10" ht="24" x14ac:dyDescent="0.25">
      <c r="A8" s="448"/>
      <c r="B8" s="454" t="s">
        <v>455</v>
      </c>
      <c r="C8" s="455" t="s">
        <v>123</v>
      </c>
      <c r="D8" s="455" t="s">
        <v>609</v>
      </c>
      <c r="E8" s="455">
        <v>75</v>
      </c>
      <c r="F8" s="640">
        <v>80</v>
      </c>
      <c r="G8" s="650" t="s">
        <v>810</v>
      </c>
      <c r="H8" s="452" t="s">
        <v>635</v>
      </c>
      <c r="I8" s="452" t="s">
        <v>186</v>
      </c>
      <c r="J8" s="366" t="s">
        <v>456</v>
      </c>
    </row>
    <row r="9" spans="1:10" ht="24" x14ac:dyDescent="0.25">
      <c r="A9" s="448"/>
      <c r="B9" s="457" t="s">
        <v>450</v>
      </c>
      <c r="C9" s="455" t="s">
        <v>123</v>
      </c>
      <c r="D9" s="455" t="s">
        <v>609</v>
      </c>
      <c r="E9" s="455"/>
      <c r="F9" s="640"/>
      <c r="G9" s="650" t="s">
        <v>810</v>
      </c>
      <c r="H9" s="452" t="s">
        <v>635</v>
      </c>
      <c r="I9" s="452" t="s">
        <v>186</v>
      </c>
      <c r="J9" s="366" t="s">
        <v>456</v>
      </c>
    </row>
    <row r="10" spans="1:10" ht="24" x14ac:dyDescent="0.25">
      <c r="A10" s="448"/>
      <c r="B10" s="457" t="s">
        <v>451</v>
      </c>
      <c r="C10" s="455" t="s">
        <v>123</v>
      </c>
      <c r="D10" s="455" t="s">
        <v>609</v>
      </c>
      <c r="E10" s="455"/>
      <c r="F10" s="640">
        <v>69</v>
      </c>
      <c r="G10" s="650" t="s">
        <v>811</v>
      </c>
      <c r="H10" s="452" t="s">
        <v>635</v>
      </c>
      <c r="I10" s="452" t="s">
        <v>186</v>
      </c>
      <c r="J10" s="366" t="s">
        <v>456</v>
      </c>
    </row>
    <row r="11" spans="1:10" ht="24" x14ac:dyDescent="0.25">
      <c r="A11" s="448"/>
      <c r="B11" s="454" t="s">
        <v>170</v>
      </c>
      <c r="C11" s="455" t="s">
        <v>123</v>
      </c>
      <c r="D11" s="455" t="s">
        <v>609</v>
      </c>
      <c r="E11" s="455">
        <v>7</v>
      </c>
      <c r="F11" s="640">
        <v>3</v>
      </c>
      <c r="G11" s="650" t="s">
        <v>812</v>
      </c>
      <c r="H11" s="452" t="s">
        <v>635</v>
      </c>
      <c r="I11" s="452" t="s">
        <v>186</v>
      </c>
      <c r="J11" s="366" t="s">
        <v>150</v>
      </c>
    </row>
    <row r="12" spans="1:10" ht="24" x14ac:dyDescent="0.25">
      <c r="A12" s="448"/>
      <c r="B12" s="454" t="s">
        <v>459</v>
      </c>
      <c r="C12" s="455" t="s">
        <v>129</v>
      </c>
      <c r="D12" s="455" t="s">
        <v>236</v>
      </c>
      <c r="E12" s="455"/>
      <c r="F12" s="641">
        <v>8649834.1000000108</v>
      </c>
      <c r="G12" s="650" t="s">
        <v>813</v>
      </c>
      <c r="H12" s="452" t="s">
        <v>635</v>
      </c>
      <c r="I12" s="452" t="s">
        <v>186</v>
      </c>
      <c r="J12" s="366" t="s">
        <v>150</v>
      </c>
    </row>
    <row r="13" spans="1:10" ht="24" x14ac:dyDescent="0.25">
      <c r="A13" s="448"/>
      <c r="B13" s="449" t="s">
        <v>460</v>
      </c>
      <c r="C13" s="451" t="s">
        <v>129</v>
      </c>
      <c r="D13" s="451" t="s">
        <v>236</v>
      </c>
      <c r="E13" s="451"/>
      <c r="F13" s="642">
        <v>9416307.1199999992</v>
      </c>
      <c r="G13" s="648" t="s">
        <v>814</v>
      </c>
      <c r="H13" s="452" t="s">
        <v>635</v>
      </c>
      <c r="I13" s="452" t="s">
        <v>186</v>
      </c>
      <c r="J13" s="366" t="s">
        <v>150</v>
      </c>
    </row>
    <row r="14" spans="1:10" ht="24" x14ac:dyDescent="0.25">
      <c r="A14" s="448"/>
      <c r="B14" s="449" t="s">
        <v>463</v>
      </c>
      <c r="C14" s="451" t="s">
        <v>611</v>
      </c>
      <c r="D14" s="451" t="s">
        <v>609</v>
      </c>
      <c r="E14" s="451">
        <v>95</v>
      </c>
      <c r="F14" s="643">
        <v>426</v>
      </c>
      <c r="G14" s="648" t="s">
        <v>853</v>
      </c>
      <c r="H14" s="452" t="s">
        <v>635</v>
      </c>
      <c r="I14" s="452" t="s">
        <v>186</v>
      </c>
      <c r="J14" s="366" t="s">
        <v>150</v>
      </c>
    </row>
    <row r="15" spans="1:10" ht="24" x14ac:dyDescent="0.25">
      <c r="A15" s="448"/>
      <c r="B15" s="507" t="s">
        <v>168</v>
      </c>
      <c r="C15" s="451" t="s">
        <v>115</v>
      </c>
      <c r="D15" s="451" t="s">
        <v>609</v>
      </c>
      <c r="E15" s="451">
        <v>230</v>
      </c>
      <c r="F15" s="639">
        <v>1295</v>
      </c>
      <c r="G15" s="648" t="s">
        <v>832</v>
      </c>
      <c r="H15" s="452" t="s">
        <v>635</v>
      </c>
      <c r="I15" s="452" t="s">
        <v>186</v>
      </c>
      <c r="J15" s="366" t="s">
        <v>150</v>
      </c>
    </row>
    <row r="16" spans="1:10" ht="24" x14ac:dyDescent="0.25">
      <c r="A16" s="448"/>
      <c r="B16" s="507" t="s">
        <v>169</v>
      </c>
      <c r="C16" s="450"/>
      <c r="D16" s="450" t="s">
        <v>609</v>
      </c>
      <c r="E16" s="450" t="s">
        <v>464</v>
      </c>
      <c r="F16" s="640">
        <v>6</v>
      </c>
      <c r="G16" s="650" t="s">
        <v>833</v>
      </c>
      <c r="H16" s="452" t="s">
        <v>635</v>
      </c>
      <c r="I16" s="452" t="s">
        <v>186</v>
      </c>
      <c r="J16" s="366" t="s">
        <v>150</v>
      </c>
    </row>
    <row r="17" spans="1:10" ht="24" x14ac:dyDescent="0.25">
      <c r="A17" s="463"/>
      <c r="B17" s="464" t="s">
        <v>469</v>
      </c>
      <c r="C17" s="455" t="s">
        <v>125</v>
      </c>
      <c r="D17" s="455" t="s">
        <v>609</v>
      </c>
      <c r="E17" s="455"/>
      <c r="F17" s="644">
        <v>39</v>
      </c>
      <c r="G17" s="650" t="s">
        <v>819</v>
      </c>
      <c r="H17" s="457" t="s">
        <v>635</v>
      </c>
      <c r="I17" s="457" t="s">
        <v>186</v>
      </c>
      <c r="J17" s="366" t="s">
        <v>150</v>
      </c>
    </row>
    <row r="18" spans="1:10" ht="24" x14ac:dyDescent="0.25">
      <c r="A18" s="448"/>
      <c r="B18" s="464" t="s">
        <v>475</v>
      </c>
      <c r="C18" s="455" t="s">
        <v>139</v>
      </c>
      <c r="D18" s="455" t="s">
        <v>609</v>
      </c>
      <c r="E18" s="455"/>
      <c r="F18" s="644">
        <v>48</v>
      </c>
      <c r="G18" s="650" t="s">
        <v>815</v>
      </c>
      <c r="H18" s="457" t="s">
        <v>635</v>
      </c>
      <c r="I18" s="457" t="s">
        <v>186</v>
      </c>
      <c r="J18" s="366" t="s">
        <v>150</v>
      </c>
    </row>
    <row r="19" spans="1:10" ht="24" x14ac:dyDescent="0.25">
      <c r="A19" s="448"/>
      <c r="B19" s="464" t="s">
        <v>476</v>
      </c>
      <c r="C19" s="455"/>
      <c r="D19" s="455" t="s">
        <v>609</v>
      </c>
      <c r="E19" s="455"/>
      <c r="F19" s="644">
        <v>0.40300000000000002</v>
      </c>
      <c r="G19" s="650" t="s">
        <v>816</v>
      </c>
      <c r="H19" s="457" t="s">
        <v>635</v>
      </c>
      <c r="I19" s="457" t="s">
        <v>186</v>
      </c>
      <c r="J19" s="366" t="s">
        <v>150</v>
      </c>
    </row>
    <row r="20" spans="1:10" ht="24" x14ac:dyDescent="0.25">
      <c r="A20" s="448"/>
      <c r="B20" s="468" t="s">
        <v>503</v>
      </c>
      <c r="C20" s="450" t="s">
        <v>113</v>
      </c>
      <c r="D20" s="450" t="s">
        <v>609</v>
      </c>
      <c r="E20" s="450">
        <v>70</v>
      </c>
      <c r="F20" s="640">
        <v>48</v>
      </c>
      <c r="G20" s="650" t="s">
        <v>882</v>
      </c>
      <c r="H20" s="457" t="s">
        <v>635</v>
      </c>
      <c r="I20" s="457" t="s">
        <v>186</v>
      </c>
      <c r="J20" s="438" t="s">
        <v>513</v>
      </c>
    </row>
    <row r="21" spans="1:10" ht="24" x14ac:dyDescent="0.25">
      <c r="A21" s="470"/>
      <c r="B21" s="471" t="s">
        <v>504</v>
      </c>
      <c r="C21" s="472" t="s">
        <v>113</v>
      </c>
      <c r="D21" s="472" t="s">
        <v>609</v>
      </c>
      <c r="E21" s="472">
        <v>75</v>
      </c>
      <c r="F21" s="643">
        <v>70.3</v>
      </c>
      <c r="G21" s="651">
        <f>(67.5/73)*100</f>
        <v>92.465753424657535</v>
      </c>
      <c r="H21" s="457" t="s">
        <v>635</v>
      </c>
      <c r="I21" s="457" t="s">
        <v>186</v>
      </c>
      <c r="J21" s="434" t="s">
        <v>513</v>
      </c>
    </row>
    <row r="22" spans="1:10" ht="48" x14ac:dyDescent="0.25">
      <c r="A22" s="448"/>
      <c r="B22" s="473" t="s">
        <v>167</v>
      </c>
      <c r="C22" s="472"/>
      <c r="D22" s="472" t="s">
        <v>609</v>
      </c>
      <c r="E22" s="472">
        <v>1</v>
      </c>
      <c r="F22" s="643">
        <v>1.08</v>
      </c>
      <c r="G22" s="648" t="s">
        <v>817</v>
      </c>
      <c r="H22" s="457" t="s">
        <v>635</v>
      </c>
      <c r="I22" s="457" t="s">
        <v>186</v>
      </c>
      <c r="J22" s="366" t="s">
        <v>150</v>
      </c>
    </row>
    <row r="23" spans="1:10" ht="24" x14ac:dyDescent="0.25">
      <c r="A23" s="474"/>
      <c r="B23" s="475" t="s">
        <v>406</v>
      </c>
      <c r="C23" s="476" t="s">
        <v>125</v>
      </c>
      <c r="D23" s="476" t="s">
        <v>609</v>
      </c>
      <c r="E23" s="476"/>
      <c r="F23" s="643">
        <v>3</v>
      </c>
      <c r="G23" s="648" t="s">
        <v>754</v>
      </c>
      <c r="H23" s="457" t="s">
        <v>635</v>
      </c>
      <c r="I23" s="457" t="s">
        <v>186</v>
      </c>
      <c r="J23" s="366" t="s">
        <v>150</v>
      </c>
    </row>
    <row r="24" spans="1:10" ht="24" x14ac:dyDescent="0.25">
      <c r="A24" s="478"/>
      <c r="B24" s="479" t="s">
        <v>226</v>
      </c>
      <c r="C24" s="451" t="s">
        <v>113</v>
      </c>
      <c r="D24" s="451" t="s">
        <v>609</v>
      </c>
      <c r="E24" s="451">
        <v>5</v>
      </c>
      <c r="F24" s="643">
        <v>5.5</v>
      </c>
      <c r="G24" s="648" t="s">
        <v>834</v>
      </c>
      <c r="H24" s="457" t="s">
        <v>635</v>
      </c>
      <c r="I24" s="457" t="s">
        <v>186</v>
      </c>
      <c r="J24" s="527" t="s">
        <v>162</v>
      </c>
    </row>
    <row r="25" spans="1:10" ht="24" x14ac:dyDescent="0.25">
      <c r="A25" s="474"/>
      <c r="B25" s="480" t="s">
        <v>457</v>
      </c>
      <c r="C25" s="481" t="s">
        <v>125</v>
      </c>
      <c r="D25" s="481" t="s">
        <v>236</v>
      </c>
      <c r="E25" s="481"/>
      <c r="F25" s="643" t="s">
        <v>458</v>
      </c>
      <c r="G25" s="648" t="s">
        <v>831</v>
      </c>
      <c r="H25" s="457" t="s">
        <v>635</v>
      </c>
      <c r="I25" s="457" t="s">
        <v>186</v>
      </c>
      <c r="J25" s="366" t="s">
        <v>150</v>
      </c>
    </row>
    <row r="26" spans="1:10" ht="48" x14ac:dyDescent="0.25">
      <c r="A26" s="478"/>
      <c r="B26" s="449" t="s">
        <v>507</v>
      </c>
      <c r="C26" s="451" t="s">
        <v>119</v>
      </c>
      <c r="D26" s="451" t="s">
        <v>609</v>
      </c>
      <c r="E26" s="451" t="s">
        <v>175</v>
      </c>
      <c r="F26" s="643">
        <v>4.28</v>
      </c>
      <c r="G26" s="648" t="s">
        <v>885</v>
      </c>
      <c r="H26" s="457" t="s">
        <v>635</v>
      </c>
      <c r="I26" s="457" t="s">
        <v>186</v>
      </c>
      <c r="J26" s="434" t="s">
        <v>513</v>
      </c>
    </row>
    <row r="27" spans="1:10" ht="48" x14ac:dyDescent="0.25">
      <c r="A27" s="448"/>
      <c r="B27" s="454" t="s">
        <v>634</v>
      </c>
      <c r="C27" s="455" t="s">
        <v>119</v>
      </c>
      <c r="D27" s="455" t="s">
        <v>609</v>
      </c>
      <c r="E27" s="455" t="s">
        <v>175</v>
      </c>
      <c r="F27" s="640">
        <v>3.93</v>
      </c>
      <c r="G27" s="650" t="s">
        <v>883</v>
      </c>
      <c r="H27" s="457" t="s">
        <v>635</v>
      </c>
      <c r="I27" s="457" t="s">
        <v>186</v>
      </c>
      <c r="J27" s="434" t="s">
        <v>513</v>
      </c>
    </row>
    <row r="28" spans="1:10" ht="24" x14ac:dyDescent="0.25">
      <c r="A28" s="448"/>
      <c r="B28" s="449" t="s">
        <v>569</v>
      </c>
      <c r="C28" s="451" t="s">
        <v>113</v>
      </c>
      <c r="D28" s="451" t="s">
        <v>609</v>
      </c>
      <c r="E28" s="451"/>
      <c r="F28" s="643">
        <v>96.4</v>
      </c>
      <c r="G28" s="648" t="s">
        <v>818</v>
      </c>
      <c r="H28" s="457" t="s">
        <v>635</v>
      </c>
      <c r="I28" s="457" t="s">
        <v>186</v>
      </c>
      <c r="J28" s="412" t="s">
        <v>163</v>
      </c>
    </row>
    <row r="29" spans="1:10" ht="24" x14ac:dyDescent="0.25">
      <c r="A29" s="448"/>
      <c r="B29" s="449" t="s">
        <v>461</v>
      </c>
      <c r="C29" s="451" t="s">
        <v>119</v>
      </c>
      <c r="D29" s="451" t="s">
        <v>609</v>
      </c>
      <c r="E29" s="451">
        <v>5</v>
      </c>
      <c r="F29" s="643">
        <v>5</v>
      </c>
      <c r="G29" s="610" t="s">
        <v>462</v>
      </c>
      <c r="H29" s="457" t="s">
        <v>635</v>
      </c>
      <c r="I29" s="457" t="s">
        <v>186</v>
      </c>
      <c r="J29" s="366" t="s">
        <v>150</v>
      </c>
    </row>
    <row r="30" spans="1:10" ht="48" x14ac:dyDescent="0.25">
      <c r="A30" s="448"/>
      <c r="B30" s="449" t="s">
        <v>568</v>
      </c>
      <c r="C30" s="451" t="s">
        <v>337</v>
      </c>
      <c r="D30" s="451" t="s">
        <v>609</v>
      </c>
      <c r="E30" s="451"/>
      <c r="F30" s="643">
        <v>11</v>
      </c>
      <c r="G30" s="648" t="s">
        <v>804</v>
      </c>
      <c r="H30" s="457" t="s">
        <v>635</v>
      </c>
      <c r="I30" s="457" t="s">
        <v>186</v>
      </c>
      <c r="J30" s="412" t="s">
        <v>163</v>
      </c>
    </row>
    <row r="31" spans="1:10" ht="24" x14ac:dyDescent="0.25">
      <c r="A31" s="448"/>
      <c r="B31" s="449" t="s">
        <v>338</v>
      </c>
      <c r="C31" s="451" t="s">
        <v>123</v>
      </c>
      <c r="D31" s="451" t="s">
        <v>609</v>
      </c>
      <c r="E31" s="451"/>
      <c r="F31" s="643">
        <v>5</v>
      </c>
      <c r="G31" s="648">
        <v>7</v>
      </c>
      <c r="H31" s="457" t="s">
        <v>635</v>
      </c>
      <c r="I31" s="457" t="s">
        <v>186</v>
      </c>
      <c r="J31" s="366" t="s">
        <v>150</v>
      </c>
    </row>
    <row r="32" spans="1:10" ht="24" x14ac:dyDescent="0.25">
      <c r="A32" s="448"/>
      <c r="B32" s="449" t="s">
        <v>471</v>
      </c>
      <c r="C32" s="451" t="s">
        <v>123</v>
      </c>
      <c r="D32" s="451" t="s">
        <v>609</v>
      </c>
      <c r="E32" s="451"/>
      <c r="F32" s="643" t="s">
        <v>472</v>
      </c>
      <c r="G32" s="648">
        <v>2</v>
      </c>
      <c r="H32" s="457" t="s">
        <v>635</v>
      </c>
      <c r="I32" s="457" t="s">
        <v>186</v>
      </c>
      <c r="J32" s="366" t="s">
        <v>150</v>
      </c>
    </row>
    <row r="33" spans="1:10" ht="24" x14ac:dyDescent="0.25">
      <c r="A33" s="474"/>
      <c r="B33" s="484" t="s">
        <v>473</v>
      </c>
      <c r="C33" s="481" t="s">
        <v>118</v>
      </c>
      <c r="D33" s="481" t="s">
        <v>609</v>
      </c>
      <c r="E33" s="481"/>
      <c r="F33" s="643" t="s">
        <v>474</v>
      </c>
      <c r="G33" s="648">
        <v>2</v>
      </c>
      <c r="H33" s="457" t="s">
        <v>635</v>
      </c>
      <c r="I33" s="457" t="s">
        <v>186</v>
      </c>
      <c r="J33" s="366" t="s">
        <v>150</v>
      </c>
    </row>
    <row r="34" spans="1:10" ht="24" x14ac:dyDescent="0.25">
      <c r="A34" s="474"/>
      <c r="B34" s="484" t="s">
        <v>340</v>
      </c>
      <c r="C34" s="481" t="s">
        <v>129</v>
      </c>
      <c r="D34" s="481" t="s">
        <v>609</v>
      </c>
      <c r="E34" s="481"/>
      <c r="F34" s="639">
        <v>350000</v>
      </c>
      <c r="G34" s="648" t="s">
        <v>805</v>
      </c>
      <c r="H34" s="457" t="s">
        <v>635</v>
      </c>
      <c r="I34" s="457" t="s">
        <v>186</v>
      </c>
      <c r="J34" s="366" t="s">
        <v>150</v>
      </c>
    </row>
    <row r="35" spans="1:10" ht="24" x14ac:dyDescent="0.25">
      <c r="A35" s="474"/>
      <c r="B35" s="484" t="s">
        <v>493</v>
      </c>
      <c r="C35" s="481" t="s">
        <v>616</v>
      </c>
      <c r="D35" s="481" t="s">
        <v>609</v>
      </c>
      <c r="E35" s="481"/>
      <c r="F35" s="643">
        <v>7</v>
      </c>
      <c r="G35" s="648" t="s">
        <v>820</v>
      </c>
      <c r="H35" s="457" t="s">
        <v>635</v>
      </c>
      <c r="I35" s="457" t="s">
        <v>186</v>
      </c>
      <c r="J35" s="366" t="s">
        <v>150</v>
      </c>
    </row>
    <row r="36" spans="1:10" ht="48" x14ac:dyDescent="0.25">
      <c r="A36" s="474"/>
      <c r="B36" s="484" t="s">
        <v>764</v>
      </c>
      <c r="C36" s="481" t="s">
        <v>125</v>
      </c>
      <c r="D36" s="481" t="s">
        <v>609</v>
      </c>
      <c r="E36" s="481"/>
      <c r="F36" s="643">
        <v>2</v>
      </c>
      <c r="G36" s="648" t="s">
        <v>881</v>
      </c>
      <c r="H36" s="457" t="s">
        <v>785</v>
      </c>
      <c r="I36" s="457" t="s">
        <v>197</v>
      </c>
      <c r="J36" s="366" t="s">
        <v>150</v>
      </c>
    </row>
    <row r="37" spans="1:10" ht="48.75" thickBot="1" x14ac:dyDescent="0.3">
      <c r="A37" s="491"/>
      <c r="B37" s="508" t="s">
        <v>765</v>
      </c>
      <c r="C37" s="506" t="s">
        <v>129</v>
      </c>
      <c r="D37" s="506" t="s">
        <v>236</v>
      </c>
      <c r="E37" s="506"/>
      <c r="F37" s="645">
        <v>105000</v>
      </c>
      <c r="G37" s="652" t="s">
        <v>806</v>
      </c>
      <c r="H37" s="494" t="s">
        <v>635</v>
      </c>
      <c r="I37" s="494" t="s">
        <v>186</v>
      </c>
      <c r="J37" s="528" t="s">
        <v>162</v>
      </c>
    </row>
    <row r="40" spans="1:10" x14ac:dyDescent="0.25">
      <c r="B40" s="629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3D3A1-1DE3-49F4-93A8-1B6964ACE223}">
  <sheetPr>
    <tabColor theme="8"/>
  </sheetPr>
  <dimension ref="A1:J12"/>
  <sheetViews>
    <sheetView showGridLines="0" workbookViewId="0">
      <selection activeCell="G14" sqref="G14"/>
    </sheetView>
  </sheetViews>
  <sheetFormatPr defaultRowHeight="15" x14ac:dyDescent="0.25"/>
  <cols>
    <col min="1" max="1" width="16.42578125" customWidth="1"/>
    <col min="2" max="2" width="58.5703125" style="509" customWidth="1"/>
    <col min="3" max="3" width="10.85546875" customWidth="1"/>
    <col min="4" max="4" width="13.140625" customWidth="1"/>
    <col min="5" max="5" width="14.140625" hidden="1" customWidth="1"/>
    <col min="6" max="6" width="21.7109375" style="510" customWidth="1"/>
    <col min="7" max="7" width="21.7109375" style="587" customWidth="1"/>
    <col min="8" max="8" width="20.42578125" customWidth="1"/>
    <col min="9" max="9" width="16.7109375" customWidth="1"/>
    <col min="10" max="10" width="13.140625" customWidth="1"/>
  </cols>
  <sheetData>
    <row r="1" spans="1:10" ht="56.25" thickBot="1" x14ac:dyDescent="0.3">
      <c r="A1" s="440" t="s">
        <v>650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547" t="s">
        <v>98</v>
      </c>
      <c r="B2" s="550" t="s">
        <v>50</v>
      </c>
      <c r="C2" s="551" t="s">
        <v>137</v>
      </c>
      <c r="D2" s="551" t="s">
        <v>609</v>
      </c>
      <c r="E2" s="551"/>
      <c r="F2" s="592">
        <v>12</v>
      </c>
      <c r="G2" s="593">
        <v>12</v>
      </c>
      <c r="H2" s="543" t="s">
        <v>653</v>
      </c>
      <c r="I2" s="446" t="s">
        <v>205</v>
      </c>
      <c r="J2" s="553" t="s">
        <v>150</v>
      </c>
    </row>
    <row r="3" spans="1:10" ht="24" x14ac:dyDescent="0.25">
      <c r="A3" s="462"/>
      <c r="B3" s="454" t="s">
        <v>490</v>
      </c>
      <c r="C3" s="455" t="s">
        <v>138</v>
      </c>
      <c r="D3" s="455" t="s">
        <v>609</v>
      </c>
      <c r="E3" s="455"/>
      <c r="F3" s="490">
        <v>368</v>
      </c>
      <c r="G3" s="594">
        <v>258.25</v>
      </c>
      <c r="H3" s="457" t="s">
        <v>653</v>
      </c>
      <c r="I3" s="452" t="s">
        <v>205</v>
      </c>
      <c r="J3" s="366" t="s">
        <v>150</v>
      </c>
    </row>
    <row r="4" spans="1:10" ht="48" x14ac:dyDescent="0.25">
      <c r="A4" s="552" t="s">
        <v>161</v>
      </c>
      <c r="B4" s="628" t="s">
        <v>372</v>
      </c>
      <c r="C4" s="538"/>
      <c r="D4" s="538"/>
      <c r="E4" s="538"/>
      <c r="F4" s="538"/>
      <c r="G4" s="595"/>
      <c r="H4" s="548" t="s">
        <v>630</v>
      </c>
      <c r="I4" s="549" t="s">
        <v>199</v>
      </c>
      <c r="J4" s="366" t="s">
        <v>150</v>
      </c>
    </row>
    <row r="5" spans="1:10" ht="24" x14ac:dyDescent="0.25">
      <c r="A5" s="448"/>
      <c r="B5" s="501" t="s">
        <v>239</v>
      </c>
      <c r="C5" s="450" t="s">
        <v>118</v>
      </c>
      <c r="D5" s="450" t="s">
        <v>609</v>
      </c>
      <c r="E5" s="450"/>
      <c r="F5" s="490">
        <v>166</v>
      </c>
      <c r="G5" s="594">
        <v>153</v>
      </c>
      <c r="H5" s="457" t="s">
        <v>630</v>
      </c>
      <c r="I5" s="457" t="s">
        <v>199</v>
      </c>
      <c r="J5" s="366" t="s">
        <v>150</v>
      </c>
    </row>
    <row r="6" spans="1:10" ht="24" x14ac:dyDescent="0.25">
      <c r="A6" s="448"/>
      <c r="B6" s="468" t="s">
        <v>654</v>
      </c>
      <c r="C6" s="450"/>
      <c r="D6" s="450"/>
      <c r="E6" s="450"/>
      <c r="F6" s="490"/>
      <c r="G6" s="594"/>
      <c r="H6" s="457"/>
      <c r="I6" s="457"/>
      <c r="J6" s="435"/>
    </row>
    <row r="7" spans="1:10" ht="24.75" customHeight="1" thickBot="1" x14ac:dyDescent="0.3">
      <c r="A7" s="519"/>
      <c r="B7" s="745" t="s">
        <v>239</v>
      </c>
      <c r="C7" s="532" t="s">
        <v>119</v>
      </c>
      <c r="D7" s="532" t="s">
        <v>609</v>
      </c>
      <c r="E7" s="532"/>
      <c r="F7" s="557">
        <v>3.99</v>
      </c>
      <c r="G7" s="590">
        <v>4.25</v>
      </c>
      <c r="H7" s="494" t="s">
        <v>630</v>
      </c>
      <c r="I7" s="494" t="s">
        <v>199</v>
      </c>
      <c r="J7" s="746" t="s">
        <v>160</v>
      </c>
    </row>
    <row r="10" spans="1:10" x14ac:dyDescent="0.25">
      <c r="B10" s="509" t="s">
        <v>887</v>
      </c>
      <c r="C10">
        <v>4.25</v>
      </c>
    </row>
    <row r="11" spans="1:10" x14ac:dyDescent="0.25">
      <c r="B11" s="741" t="s">
        <v>12</v>
      </c>
      <c r="C11">
        <v>4.67</v>
      </c>
    </row>
    <row r="12" spans="1:10" x14ac:dyDescent="0.25">
      <c r="C12">
        <f>AVERAGE(C10:C11)</f>
        <v>4.46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J8"/>
  <sheetViews>
    <sheetView showGridLines="0" workbookViewId="0">
      <selection activeCell="F17" sqref="F17"/>
    </sheetView>
  </sheetViews>
  <sheetFormatPr defaultRowHeight="15" x14ac:dyDescent="0.25"/>
  <cols>
    <col min="1" max="1" width="16.42578125" customWidth="1"/>
    <col min="2" max="2" width="58.5703125" style="509" customWidth="1"/>
    <col min="3" max="3" width="10.85546875" customWidth="1"/>
    <col min="4" max="4" width="13.140625" customWidth="1"/>
    <col min="5" max="5" width="14.140625" hidden="1" customWidth="1"/>
    <col min="6" max="6" width="21.7109375" style="510" customWidth="1"/>
    <col min="7" max="7" width="21.7109375" style="587" customWidth="1"/>
    <col min="8" max="8" width="20.42578125" customWidth="1"/>
    <col min="9" max="9" width="16.7109375" customWidth="1"/>
    <col min="10" max="10" width="13.140625" customWidth="1"/>
  </cols>
  <sheetData>
    <row r="1" spans="1:10" ht="56.25" thickBot="1" x14ac:dyDescent="0.3">
      <c r="A1" s="440" t="s">
        <v>650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48" x14ac:dyDescent="0.25">
      <c r="A2" s="448" t="s">
        <v>191</v>
      </c>
      <c r="B2" s="501" t="s">
        <v>173</v>
      </c>
      <c r="C2" s="450" t="s">
        <v>118</v>
      </c>
      <c r="D2" s="450" t="s">
        <v>236</v>
      </c>
      <c r="E2" s="450"/>
      <c r="F2" s="490" t="s">
        <v>266</v>
      </c>
      <c r="G2" s="616" t="s">
        <v>245</v>
      </c>
      <c r="H2" s="457" t="s">
        <v>630</v>
      </c>
      <c r="I2" s="457" t="s">
        <v>199</v>
      </c>
      <c r="J2" s="434" t="s">
        <v>152</v>
      </c>
    </row>
    <row r="3" spans="1:10" ht="24" x14ac:dyDescent="0.25">
      <c r="A3" s="448"/>
      <c r="B3" s="501" t="s">
        <v>174</v>
      </c>
      <c r="C3" s="450" t="s">
        <v>118</v>
      </c>
      <c r="D3" s="450" t="s">
        <v>236</v>
      </c>
      <c r="E3" s="450"/>
      <c r="F3" s="490">
        <v>12</v>
      </c>
      <c r="G3" s="594">
        <v>16</v>
      </c>
      <c r="H3" s="457" t="s">
        <v>630</v>
      </c>
      <c r="I3" s="457" t="s">
        <v>199</v>
      </c>
      <c r="J3" s="434" t="s">
        <v>152</v>
      </c>
    </row>
    <row r="4" spans="1:10" ht="22.5" customHeight="1" thickBot="1" x14ac:dyDescent="0.3">
      <c r="A4" s="519"/>
      <c r="B4" s="541" t="s">
        <v>603</v>
      </c>
      <c r="C4" s="532" t="s">
        <v>618</v>
      </c>
      <c r="D4" s="532" t="s">
        <v>236</v>
      </c>
      <c r="E4" s="532"/>
      <c r="F4" s="557">
        <v>4</v>
      </c>
      <c r="G4" s="590">
        <v>7</v>
      </c>
      <c r="H4" s="494" t="s">
        <v>630</v>
      </c>
      <c r="I4" s="494" t="s">
        <v>199</v>
      </c>
      <c r="J4" s="436" t="s">
        <v>600</v>
      </c>
    </row>
    <row r="8" spans="1:10" x14ac:dyDescent="0.25">
      <c r="B8" s="74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85" zoomScaleNormal="85" workbookViewId="0">
      <selection activeCell="B12" sqref="B12"/>
    </sheetView>
  </sheetViews>
  <sheetFormatPr defaultRowHeight="24" x14ac:dyDescent="0.55000000000000004"/>
  <cols>
    <col min="1" max="1" width="12.140625" style="582" bestFit="1" customWidth="1"/>
    <col min="2" max="2" width="79.28515625" style="579" customWidth="1"/>
    <col min="3" max="3" width="25.28515625" style="572" bestFit="1" customWidth="1"/>
    <col min="4" max="4" width="16.5703125" style="572" bestFit="1" customWidth="1"/>
    <col min="5" max="16384" width="9.140625" style="573"/>
  </cols>
  <sheetData>
    <row r="1" spans="1:4" s="574" customFormat="1" x14ac:dyDescent="0.25">
      <c r="A1" s="584" t="s">
        <v>657</v>
      </c>
      <c r="B1" s="585" t="s">
        <v>658</v>
      </c>
      <c r="C1" s="586" t="s">
        <v>659</v>
      </c>
      <c r="D1" s="586" t="s">
        <v>660</v>
      </c>
    </row>
    <row r="2" spans="1:4" x14ac:dyDescent="0.55000000000000004">
      <c r="A2" s="581">
        <v>1004</v>
      </c>
      <c r="B2" s="578" t="s">
        <v>661</v>
      </c>
      <c r="C2" s="576" t="s">
        <v>664</v>
      </c>
      <c r="D2" s="576">
        <v>5</v>
      </c>
    </row>
    <row r="3" spans="1:4" x14ac:dyDescent="0.55000000000000004">
      <c r="A3" s="581"/>
      <c r="B3" s="578" t="s">
        <v>662</v>
      </c>
      <c r="C3" s="576"/>
      <c r="D3" s="576"/>
    </row>
    <row r="4" spans="1:4" x14ac:dyDescent="0.55000000000000004">
      <c r="A4" s="581"/>
      <c r="B4" s="578"/>
      <c r="C4" s="576"/>
      <c r="D4" s="576"/>
    </row>
    <row r="5" spans="1:4" ht="48" x14ac:dyDescent="0.55000000000000004">
      <c r="A5" s="581">
        <v>1004</v>
      </c>
      <c r="B5" s="578" t="s">
        <v>665</v>
      </c>
      <c r="C5" s="576" t="s">
        <v>667</v>
      </c>
      <c r="D5" s="576">
        <v>6</v>
      </c>
    </row>
    <row r="6" spans="1:4" x14ac:dyDescent="0.55000000000000004">
      <c r="A6" s="581"/>
      <c r="B6" s="578" t="s">
        <v>666</v>
      </c>
      <c r="C6" s="576"/>
      <c r="D6" s="576"/>
    </row>
    <row r="7" spans="1:4" x14ac:dyDescent="0.55000000000000004">
      <c r="A7" s="581"/>
      <c r="B7" s="578"/>
      <c r="C7" s="576"/>
      <c r="D7" s="576"/>
    </row>
    <row r="8" spans="1:4" x14ac:dyDescent="0.55000000000000004">
      <c r="A8" s="581">
        <v>1004</v>
      </c>
      <c r="B8" s="578" t="s">
        <v>668</v>
      </c>
      <c r="C8" s="576" t="s">
        <v>670</v>
      </c>
      <c r="D8" s="576">
        <v>6</v>
      </c>
    </row>
    <row r="9" spans="1:4" x14ac:dyDescent="0.55000000000000004">
      <c r="A9" s="581"/>
      <c r="B9" s="578" t="s">
        <v>669</v>
      </c>
      <c r="C9" s="576"/>
      <c r="D9" s="576"/>
    </row>
    <row r="10" spans="1:4" x14ac:dyDescent="0.55000000000000004">
      <c r="A10" s="581"/>
      <c r="B10" s="578"/>
      <c r="C10" s="576"/>
      <c r="D10" s="576"/>
    </row>
    <row r="11" spans="1:4" ht="48" x14ac:dyDescent="0.55000000000000004">
      <c r="A11" s="581">
        <v>1004</v>
      </c>
      <c r="B11" s="578" t="s">
        <v>671</v>
      </c>
      <c r="C11" s="576" t="s">
        <v>673</v>
      </c>
      <c r="D11" s="576">
        <v>30</v>
      </c>
    </row>
    <row r="12" spans="1:4" x14ac:dyDescent="0.55000000000000004">
      <c r="A12" s="581"/>
      <c r="B12" s="578" t="s">
        <v>672</v>
      </c>
      <c r="C12" s="576"/>
      <c r="D12" s="576"/>
    </row>
    <row r="13" spans="1:4" x14ac:dyDescent="0.55000000000000004">
      <c r="A13" s="581"/>
      <c r="B13" s="578"/>
      <c r="C13" s="576"/>
      <c r="D13" s="576"/>
    </row>
    <row r="14" spans="1:4" x14ac:dyDescent="0.55000000000000004">
      <c r="A14" s="581">
        <v>1004</v>
      </c>
      <c r="B14" s="578" t="s">
        <v>674</v>
      </c>
      <c r="C14" s="577">
        <v>241733</v>
      </c>
      <c r="D14" s="576">
        <v>3</v>
      </c>
    </row>
    <row r="15" spans="1:4" x14ac:dyDescent="0.55000000000000004">
      <c r="A15" s="581"/>
      <c r="B15" s="578" t="s">
        <v>675</v>
      </c>
      <c r="C15" s="576"/>
      <c r="D15" s="576"/>
    </row>
    <row r="16" spans="1:4" x14ac:dyDescent="0.55000000000000004">
      <c r="A16" s="581"/>
      <c r="B16" s="578"/>
      <c r="C16" s="576"/>
      <c r="D16" s="576"/>
    </row>
    <row r="17" spans="1:4" ht="48" x14ac:dyDescent="0.55000000000000004">
      <c r="A17" s="581">
        <v>1004</v>
      </c>
      <c r="B17" s="578" t="s">
        <v>676</v>
      </c>
      <c r="C17" s="576" t="s">
        <v>678</v>
      </c>
      <c r="D17" s="576">
        <v>30.25</v>
      </c>
    </row>
    <row r="18" spans="1:4" x14ac:dyDescent="0.55000000000000004">
      <c r="A18" s="581"/>
      <c r="B18" s="578" t="s">
        <v>677</v>
      </c>
      <c r="C18" s="576"/>
      <c r="D18" s="576"/>
    </row>
    <row r="19" spans="1:4" x14ac:dyDescent="0.55000000000000004">
      <c r="A19" s="581"/>
      <c r="B19" s="578"/>
      <c r="C19" s="576"/>
      <c r="D19" s="576"/>
    </row>
    <row r="20" spans="1:4" ht="48" x14ac:dyDescent="0.55000000000000004">
      <c r="A20" s="581">
        <v>1004</v>
      </c>
      <c r="B20" s="578" t="s">
        <v>679</v>
      </c>
      <c r="C20" s="576" t="s">
        <v>681</v>
      </c>
      <c r="D20" s="576">
        <v>8.5</v>
      </c>
    </row>
    <row r="21" spans="1:4" x14ac:dyDescent="0.55000000000000004">
      <c r="A21" s="581"/>
      <c r="B21" s="578" t="s">
        <v>680</v>
      </c>
      <c r="C21" s="576"/>
      <c r="D21" s="576"/>
    </row>
    <row r="22" spans="1:4" x14ac:dyDescent="0.55000000000000004">
      <c r="A22" s="581"/>
      <c r="B22" s="578"/>
      <c r="C22" s="576"/>
      <c r="D22" s="576"/>
    </row>
    <row r="23" spans="1:4" ht="48" x14ac:dyDescent="0.55000000000000004">
      <c r="A23" s="581">
        <v>1004</v>
      </c>
      <c r="B23" s="578" t="s">
        <v>682</v>
      </c>
      <c r="C23" s="576" t="s">
        <v>684</v>
      </c>
      <c r="D23" s="576">
        <v>10</v>
      </c>
    </row>
    <row r="24" spans="1:4" x14ac:dyDescent="0.55000000000000004">
      <c r="A24" s="581"/>
      <c r="B24" s="578" t="s">
        <v>683</v>
      </c>
      <c r="C24" s="576"/>
      <c r="D24" s="576"/>
    </row>
    <row r="25" spans="1:4" x14ac:dyDescent="0.55000000000000004">
      <c r="A25" s="581"/>
      <c r="B25" s="578"/>
      <c r="C25" s="576"/>
      <c r="D25" s="576"/>
    </row>
    <row r="26" spans="1:4" x14ac:dyDescent="0.55000000000000004">
      <c r="A26" s="581">
        <v>1004</v>
      </c>
      <c r="B26" s="578" t="s">
        <v>685</v>
      </c>
      <c r="C26" s="576" t="s">
        <v>687</v>
      </c>
      <c r="D26" s="576">
        <v>15.5</v>
      </c>
    </row>
    <row r="27" spans="1:4" x14ac:dyDescent="0.55000000000000004">
      <c r="A27" s="581"/>
      <c r="B27" s="578" t="s">
        <v>686</v>
      </c>
      <c r="C27" s="576"/>
      <c r="D27" s="576"/>
    </row>
    <row r="28" spans="1:4" x14ac:dyDescent="0.55000000000000004">
      <c r="A28" s="581"/>
      <c r="B28" s="578"/>
      <c r="C28" s="576"/>
      <c r="D28" s="576"/>
    </row>
    <row r="29" spans="1:4" ht="48" x14ac:dyDescent="0.55000000000000004">
      <c r="A29" s="581">
        <v>1004</v>
      </c>
      <c r="B29" s="578" t="s">
        <v>688</v>
      </c>
      <c r="C29" s="576" t="s">
        <v>690</v>
      </c>
      <c r="D29" s="576">
        <v>12</v>
      </c>
    </row>
    <row r="30" spans="1:4" x14ac:dyDescent="0.55000000000000004">
      <c r="A30" s="581"/>
      <c r="B30" s="578" t="s">
        <v>689</v>
      </c>
      <c r="C30" s="576"/>
      <c r="D30" s="576"/>
    </row>
    <row r="31" spans="1:4" x14ac:dyDescent="0.55000000000000004">
      <c r="A31" s="581"/>
      <c r="B31" s="578"/>
      <c r="C31" s="576"/>
      <c r="D31" s="576"/>
    </row>
    <row r="32" spans="1:4" ht="48" x14ac:dyDescent="0.55000000000000004">
      <c r="A32" s="581">
        <v>1004</v>
      </c>
      <c r="B32" s="578" t="s">
        <v>691</v>
      </c>
      <c r="C32" s="576" t="s">
        <v>693</v>
      </c>
      <c r="D32" s="576">
        <v>3</v>
      </c>
    </row>
    <row r="33" spans="1:4" x14ac:dyDescent="0.55000000000000004">
      <c r="A33" s="581"/>
      <c r="B33" s="578" t="s">
        <v>692</v>
      </c>
      <c r="C33" s="576"/>
      <c r="D33" s="576"/>
    </row>
    <row r="34" spans="1:4" x14ac:dyDescent="0.55000000000000004">
      <c r="A34" s="581"/>
      <c r="B34" s="578"/>
      <c r="C34" s="576"/>
      <c r="D34" s="576"/>
    </row>
    <row r="35" spans="1:4" ht="48" x14ac:dyDescent="0.55000000000000004">
      <c r="A35" s="581">
        <v>1004</v>
      </c>
      <c r="B35" s="578" t="s">
        <v>694</v>
      </c>
      <c r="C35" s="577">
        <v>241643</v>
      </c>
      <c r="D35" s="576">
        <v>3</v>
      </c>
    </row>
    <row r="36" spans="1:4" x14ac:dyDescent="0.55000000000000004">
      <c r="A36" s="581"/>
      <c r="B36" s="578" t="s">
        <v>695</v>
      </c>
      <c r="C36" s="576"/>
      <c r="D36" s="576"/>
    </row>
    <row r="37" spans="1:4" x14ac:dyDescent="0.55000000000000004">
      <c r="A37" s="581"/>
      <c r="B37" s="578"/>
      <c r="C37" s="576"/>
      <c r="D37" s="576"/>
    </row>
    <row r="38" spans="1:4" x14ac:dyDescent="0.55000000000000004">
      <c r="A38" s="581">
        <v>1004</v>
      </c>
      <c r="B38" s="578" t="s">
        <v>696</v>
      </c>
      <c r="C38" s="576" t="s">
        <v>698</v>
      </c>
      <c r="D38" s="576">
        <v>28.5</v>
      </c>
    </row>
    <row r="39" spans="1:4" x14ac:dyDescent="0.55000000000000004">
      <c r="A39" s="581"/>
      <c r="B39" s="578" t="s">
        <v>697</v>
      </c>
      <c r="C39" s="576"/>
      <c r="D39" s="576"/>
    </row>
    <row r="40" spans="1:4" x14ac:dyDescent="0.55000000000000004">
      <c r="A40" s="581"/>
      <c r="B40" s="578"/>
      <c r="C40" s="576"/>
      <c r="D40" s="576"/>
    </row>
    <row r="41" spans="1:4" ht="72" x14ac:dyDescent="0.55000000000000004">
      <c r="A41" s="581">
        <v>1004</v>
      </c>
      <c r="B41" s="578" t="s">
        <v>699</v>
      </c>
      <c r="C41" s="576" t="s">
        <v>701</v>
      </c>
      <c r="D41" s="576">
        <v>11.75</v>
      </c>
    </row>
    <row r="42" spans="1:4" x14ac:dyDescent="0.55000000000000004">
      <c r="A42" s="581"/>
      <c r="B42" s="578" t="s">
        <v>700</v>
      </c>
      <c r="C42" s="576"/>
      <c r="D42" s="576"/>
    </row>
    <row r="43" spans="1:4" x14ac:dyDescent="0.55000000000000004">
      <c r="A43" s="581"/>
      <c r="B43" s="578"/>
      <c r="C43" s="576"/>
      <c r="D43" s="576"/>
    </row>
    <row r="44" spans="1:4" x14ac:dyDescent="0.55000000000000004">
      <c r="A44" s="581">
        <v>1004</v>
      </c>
      <c r="B44" s="578" t="s">
        <v>702</v>
      </c>
      <c r="C44" s="577">
        <v>241583</v>
      </c>
      <c r="D44" s="576">
        <v>4</v>
      </c>
    </row>
    <row r="45" spans="1:4" x14ac:dyDescent="0.55000000000000004">
      <c r="A45" s="581"/>
      <c r="B45" s="578" t="s">
        <v>703</v>
      </c>
      <c r="C45" s="576"/>
      <c r="D45" s="576"/>
    </row>
    <row r="46" spans="1:4" x14ac:dyDescent="0.55000000000000004">
      <c r="A46" s="581"/>
      <c r="B46" s="578"/>
      <c r="C46" s="576"/>
      <c r="D46" s="576"/>
    </row>
    <row r="47" spans="1:4" ht="72" x14ac:dyDescent="0.55000000000000004">
      <c r="A47" s="581">
        <v>1004</v>
      </c>
      <c r="B47" s="578" t="s">
        <v>704</v>
      </c>
      <c r="C47" s="576" t="s">
        <v>706</v>
      </c>
      <c r="D47" s="576">
        <v>5.75</v>
      </c>
    </row>
    <row r="48" spans="1:4" x14ac:dyDescent="0.55000000000000004">
      <c r="A48" s="581"/>
      <c r="B48" s="578" t="s">
        <v>705</v>
      </c>
      <c r="C48" s="576"/>
      <c r="D48" s="576"/>
    </row>
    <row r="49" spans="1:4" x14ac:dyDescent="0.55000000000000004">
      <c r="A49" s="581"/>
      <c r="B49" s="578"/>
      <c r="C49" s="576"/>
      <c r="D49" s="576"/>
    </row>
    <row r="50" spans="1:4" ht="48" x14ac:dyDescent="0.55000000000000004">
      <c r="A50" s="581">
        <v>1004</v>
      </c>
      <c r="B50" s="578" t="s">
        <v>707</v>
      </c>
      <c r="C50" s="576" t="s">
        <v>709</v>
      </c>
      <c r="D50" s="576">
        <v>32</v>
      </c>
    </row>
    <row r="51" spans="1:4" x14ac:dyDescent="0.55000000000000004">
      <c r="A51" s="581"/>
      <c r="B51" s="578" t="s">
        <v>708</v>
      </c>
      <c r="C51" s="576"/>
      <c r="D51" s="576"/>
    </row>
    <row r="52" spans="1:4" x14ac:dyDescent="0.55000000000000004">
      <c r="A52" s="581"/>
      <c r="B52" s="578"/>
      <c r="C52" s="576"/>
      <c r="D52" s="576"/>
    </row>
    <row r="53" spans="1:4" x14ac:dyDescent="0.55000000000000004">
      <c r="A53" s="581">
        <v>1004</v>
      </c>
      <c r="B53" s="578" t="s">
        <v>710</v>
      </c>
      <c r="C53" s="576" t="s">
        <v>706</v>
      </c>
      <c r="D53" s="576">
        <v>4</v>
      </c>
    </row>
    <row r="54" spans="1:4" x14ac:dyDescent="0.55000000000000004">
      <c r="A54" s="581"/>
      <c r="B54" s="578" t="s">
        <v>711</v>
      </c>
      <c r="C54" s="576"/>
      <c r="D54" s="576"/>
    </row>
    <row r="55" spans="1:4" x14ac:dyDescent="0.55000000000000004">
      <c r="A55" s="581"/>
      <c r="B55" s="578"/>
      <c r="C55" s="576"/>
      <c r="D55" s="576"/>
    </row>
    <row r="56" spans="1:4" x14ac:dyDescent="0.55000000000000004">
      <c r="A56" s="581">
        <v>1004</v>
      </c>
      <c r="B56" s="578" t="s">
        <v>712</v>
      </c>
      <c r="C56" s="577">
        <v>241522</v>
      </c>
      <c r="D56" s="576">
        <v>6.5</v>
      </c>
    </row>
    <row r="57" spans="1:4" x14ac:dyDescent="0.55000000000000004">
      <c r="A57" s="581"/>
      <c r="B57" s="578" t="s">
        <v>713</v>
      </c>
      <c r="C57" s="576"/>
      <c r="D57" s="576"/>
    </row>
    <row r="58" spans="1:4" x14ac:dyDescent="0.55000000000000004">
      <c r="A58" s="581"/>
      <c r="B58" s="578"/>
      <c r="C58" s="576"/>
      <c r="D58" s="576"/>
    </row>
    <row r="59" spans="1:4" x14ac:dyDescent="0.55000000000000004">
      <c r="A59" s="581">
        <v>1004</v>
      </c>
      <c r="B59" s="578" t="s">
        <v>714</v>
      </c>
      <c r="C59" s="577">
        <v>241706</v>
      </c>
      <c r="D59" s="576">
        <v>3</v>
      </c>
    </row>
    <row r="60" spans="1:4" x14ac:dyDescent="0.55000000000000004">
      <c r="A60" s="581"/>
      <c r="B60" s="578" t="s">
        <v>715</v>
      </c>
      <c r="C60" s="576"/>
      <c r="D60" s="576"/>
    </row>
    <row r="61" spans="1:4" x14ac:dyDescent="0.55000000000000004">
      <c r="A61" s="581"/>
      <c r="B61" s="578"/>
      <c r="C61" s="576"/>
      <c r="D61" s="576"/>
    </row>
    <row r="62" spans="1:4" ht="48" x14ac:dyDescent="0.55000000000000004">
      <c r="A62" s="581">
        <v>1004</v>
      </c>
      <c r="B62" s="578" t="s">
        <v>716</v>
      </c>
      <c r="C62" s="577">
        <v>241434</v>
      </c>
      <c r="D62" s="576">
        <v>4</v>
      </c>
    </row>
    <row r="63" spans="1:4" x14ac:dyDescent="0.55000000000000004">
      <c r="A63" s="581"/>
      <c r="B63" s="578" t="s">
        <v>717</v>
      </c>
      <c r="C63" s="576"/>
      <c r="D63" s="576"/>
    </row>
    <row r="64" spans="1:4" x14ac:dyDescent="0.55000000000000004">
      <c r="A64" s="581"/>
      <c r="B64" s="578"/>
      <c r="C64" s="576"/>
      <c r="D64" s="576"/>
    </row>
    <row r="65" spans="1:4" x14ac:dyDescent="0.55000000000000004">
      <c r="A65" s="581">
        <v>1004</v>
      </c>
      <c r="B65" s="578" t="s">
        <v>718</v>
      </c>
      <c r="C65" s="576" t="s">
        <v>720</v>
      </c>
      <c r="D65" s="576">
        <v>3</v>
      </c>
    </row>
    <row r="66" spans="1:4" x14ac:dyDescent="0.55000000000000004">
      <c r="A66" s="581"/>
      <c r="B66" s="578" t="s">
        <v>719</v>
      </c>
      <c r="C66" s="576"/>
      <c r="D66" s="576"/>
    </row>
    <row r="67" spans="1:4" x14ac:dyDescent="0.55000000000000004">
      <c r="A67" s="581"/>
      <c r="B67" s="578"/>
      <c r="C67" s="576"/>
      <c r="D67" s="576"/>
    </row>
    <row r="68" spans="1:4" ht="48" x14ac:dyDescent="0.55000000000000004">
      <c r="A68" s="581">
        <v>1004</v>
      </c>
      <c r="B68" s="578" t="s">
        <v>721</v>
      </c>
      <c r="C68" s="576" t="s">
        <v>723</v>
      </c>
      <c r="D68" s="576">
        <v>3</v>
      </c>
    </row>
    <row r="69" spans="1:4" x14ac:dyDescent="0.55000000000000004">
      <c r="A69" s="581"/>
      <c r="B69" s="578" t="s">
        <v>722</v>
      </c>
      <c r="C69" s="576"/>
      <c r="D69" s="576"/>
    </row>
    <row r="70" spans="1:4" x14ac:dyDescent="0.55000000000000004">
      <c r="A70" s="581"/>
      <c r="B70" s="578"/>
      <c r="C70" s="576"/>
      <c r="D70" s="576"/>
    </row>
    <row r="71" spans="1:4" x14ac:dyDescent="0.55000000000000004">
      <c r="A71" s="581">
        <v>1004</v>
      </c>
      <c r="B71" s="578" t="s">
        <v>724</v>
      </c>
      <c r="C71" s="577">
        <v>241617</v>
      </c>
      <c r="D71" s="576">
        <v>6.5</v>
      </c>
    </row>
    <row r="72" spans="1:4" x14ac:dyDescent="0.55000000000000004">
      <c r="A72" s="581"/>
      <c r="B72" s="578" t="s">
        <v>725</v>
      </c>
      <c r="C72" s="576"/>
      <c r="D72" s="576"/>
    </row>
    <row r="73" spans="1:4" x14ac:dyDescent="0.55000000000000004">
      <c r="A73" s="581"/>
      <c r="B73" s="578" t="s">
        <v>663</v>
      </c>
      <c r="C73" s="576"/>
      <c r="D73" s="576"/>
    </row>
    <row r="74" spans="1:4" ht="48" x14ac:dyDescent="0.55000000000000004">
      <c r="A74" s="581">
        <v>1004</v>
      </c>
      <c r="B74" s="578" t="s">
        <v>726</v>
      </c>
      <c r="C74" s="576" t="s">
        <v>723</v>
      </c>
      <c r="D74" s="576">
        <v>4</v>
      </c>
    </row>
    <row r="75" spans="1:4" x14ac:dyDescent="0.55000000000000004">
      <c r="A75" s="581"/>
      <c r="B75" s="578" t="s">
        <v>727</v>
      </c>
      <c r="C75" s="576"/>
      <c r="D75" s="576"/>
    </row>
    <row r="76" spans="1:4" x14ac:dyDescent="0.55000000000000004">
      <c r="A76" s="581"/>
      <c r="B76" s="578"/>
      <c r="C76" s="576"/>
      <c r="D76" s="576"/>
    </row>
    <row r="77" spans="1:4" x14ac:dyDescent="0.55000000000000004">
      <c r="A77" s="581">
        <v>1004</v>
      </c>
      <c r="B77" s="578" t="s">
        <v>728</v>
      </c>
      <c r="C77" s="576" t="s">
        <v>730</v>
      </c>
      <c r="D77" s="576">
        <v>2</v>
      </c>
    </row>
    <row r="78" spans="1:4" x14ac:dyDescent="0.55000000000000004">
      <c r="A78" s="581"/>
      <c r="B78" s="578" t="s">
        <v>729</v>
      </c>
      <c r="C78" s="576"/>
      <c r="D78" s="576"/>
    </row>
    <row r="79" spans="1:4" x14ac:dyDescent="0.55000000000000004">
      <c r="A79" s="581"/>
      <c r="B79" s="578"/>
      <c r="C79" s="576"/>
      <c r="D79" s="576"/>
    </row>
    <row r="80" spans="1:4" x14ac:dyDescent="0.55000000000000004">
      <c r="A80" s="581">
        <v>1004</v>
      </c>
      <c r="B80" s="578" t="s">
        <v>731</v>
      </c>
      <c r="C80" s="576" t="s">
        <v>733</v>
      </c>
      <c r="D80" s="576">
        <v>2</v>
      </c>
    </row>
    <row r="81" spans="1:4" x14ac:dyDescent="0.55000000000000004">
      <c r="A81" s="581"/>
      <c r="B81" s="578" t="s">
        <v>732</v>
      </c>
      <c r="C81" s="576"/>
      <c r="D81" s="576"/>
    </row>
    <row r="82" spans="1:4" x14ac:dyDescent="0.55000000000000004">
      <c r="A82" s="581"/>
      <c r="B82" s="578"/>
      <c r="C82" s="576"/>
      <c r="D82" s="576"/>
    </row>
    <row r="83" spans="1:4" ht="48" x14ac:dyDescent="0.55000000000000004">
      <c r="A83" s="581">
        <v>1004</v>
      </c>
      <c r="B83" s="578" t="s">
        <v>734</v>
      </c>
      <c r="C83" s="576" t="s">
        <v>736</v>
      </c>
      <c r="D83" s="576">
        <v>4</v>
      </c>
    </row>
    <row r="84" spans="1:4" x14ac:dyDescent="0.55000000000000004">
      <c r="A84" s="581"/>
      <c r="B84" s="578" t="s">
        <v>735</v>
      </c>
      <c r="C84" s="576"/>
      <c r="D84" s="576"/>
    </row>
    <row r="85" spans="1:4" x14ac:dyDescent="0.55000000000000004">
      <c r="A85" s="581"/>
      <c r="B85" s="578"/>
      <c r="C85" s="576"/>
      <c r="D85" s="576"/>
    </row>
    <row r="86" spans="1:4" ht="48" x14ac:dyDescent="0.55000000000000004">
      <c r="A86" s="581">
        <v>1004</v>
      </c>
      <c r="B86" s="578" t="s">
        <v>737</v>
      </c>
      <c r="C86" s="576" t="s">
        <v>739</v>
      </c>
      <c r="D86" s="576">
        <v>2</v>
      </c>
    </row>
    <row r="87" spans="1:4" x14ac:dyDescent="0.55000000000000004">
      <c r="A87" s="581"/>
      <c r="B87" s="578" t="s">
        <v>738</v>
      </c>
      <c r="C87" s="576"/>
      <c r="D87" s="575"/>
    </row>
    <row r="88" spans="1:4" x14ac:dyDescent="0.55000000000000004">
      <c r="A88" s="581"/>
      <c r="B88" s="578"/>
      <c r="C88" s="576"/>
      <c r="D88" s="576"/>
    </row>
    <row r="89" spans="1:4" x14ac:dyDescent="0.55000000000000004">
      <c r="A89" s="581"/>
      <c r="B89" s="580" t="s">
        <v>740</v>
      </c>
      <c r="C89" s="583"/>
      <c r="D89" s="583">
        <f>SUM(D2:D86)</f>
        <v>258.25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J31"/>
  <sheetViews>
    <sheetView showGridLines="0" zoomScale="87" zoomScaleNormal="87" workbookViewId="0">
      <pane ySplit="1" topLeftCell="A2" activePane="bottomLeft" state="frozen"/>
      <selection pane="bottomLeft" activeCell="B23" sqref="B23"/>
    </sheetView>
  </sheetViews>
  <sheetFormatPr defaultRowHeight="15" x14ac:dyDescent="0.25"/>
  <cols>
    <col min="1" max="1" width="14.140625" customWidth="1"/>
    <col min="2" max="2" width="58.5703125" style="509" customWidth="1"/>
    <col min="3" max="3" width="9.7109375" customWidth="1"/>
    <col min="4" max="4" width="11.7109375" customWidth="1"/>
    <col min="5" max="5" width="14.140625" customWidth="1"/>
    <col min="6" max="6" width="21.7109375" style="510" customWidth="1"/>
    <col min="7" max="7" width="21.7109375" style="511" customWidth="1"/>
    <col min="8" max="8" width="20.42578125" customWidth="1"/>
    <col min="9" max="9" width="16.7109375" customWidth="1"/>
    <col min="10" max="10" width="13.140625" customWidth="1"/>
  </cols>
  <sheetData>
    <row r="1" spans="1:10" ht="56.25" thickBot="1" x14ac:dyDescent="0.3">
      <c r="A1" s="440" t="s">
        <v>0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443" t="s">
        <v>638</v>
      </c>
      <c r="B2" s="444" t="s">
        <v>12</v>
      </c>
      <c r="C2" s="445" t="s">
        <v>119</v>
      </c>
      <c r="D2" s="445" t="s">
        <v>609</v>
      </c>
      <c r="E2" s="445"/>
      <c r="F2" s="632" t="s">
        <v>768</v>
      </c>
      <c r="G2" s="601">
        <v>4.67</v>
      </c>
      <c r="H2" s="446"/>
      <c r="I2" s="446" t="s">
        <v>188</v>
      </c>
      <c r="J2" s="524" t="s">
        <v>160</v>
      </c>
    </row>
    <row r="3" spans="1:10" ht="48" x14ac:dyDescent="0.25">
      <c r="A3" s="448"/>
      <c r="B3" s="449" t="s">
        <v>535</v>
      </c>
      <c r="C3" s="450" t="s">
        <v>118</v>
      </c>
      <c r="D3" s="451" t="s">
        <v>609</v>
      </c>
      <c r="E3" s="451"/>
      <c r="F3" s="621" t="s">
        <v>830</v>
      </c>
      <c r="G3" s="633" t="s">
        <v>766</v>
      </c>
      <c r="H3" s="452"/>
      <c r="I3" s="452" t="s">
        <v>188</v>
      </c>
      <c r="J3" s="435" t="s">
        <v>160</v>
      </c>
    </row>
    <row r="4" spans="1:10" ht="48" x14ac:dyDescent="0.25">
      <c r="A4" s="448"/>
      <c r="B4" s="454" t="s">
        <v>639</v>
      </c>
      <c r="C4" s="455" t="s">
        <v>612</v>
      </c>
      <c r="D4" s="455" t="s">
        <v>609</v>
      </c>
      <c r="E4" s="455"/>
      <c r="F4" s="622">
        <f>202/38</f>
        <v>5.3157894736842106</v>
      </c>
      <c r="G4" s="634">
        <v>5.5348837209302326</v>
      </c>
      <c r="H4" s="452"/>
      <c r="I4" s="452" t="s">
        <v>188</v>
      </c>
      <c r="J4" s="435" t="s">
        <v>160</v>
      </c>
    </row>
    <row r="5" spans="1:10" ht="48" x14ac:dyDescent="0.25">
      <c r="A5" s="448"/>
      <c r="B5" s="454" t="s">
        <v>640</v>
      </c>
      <c r="C5" s="455" t="s">
        <v>398</v>
      </c>
      <c r="D5" s="455" t="s">
        <v>609</v>
      </c>
      <c r="E5" s="455"/>
      <c r="F5" s="455" t="s">
        <v>582</v>
      </c>
      <c r="G5" s="635" t="s">
        <v>769</v>
      </c>
      <c r="H5" s="457"/>
      <c r="I5" s="457" t="s">
        <v>203</v>
      </c>
      <c r="J5" s="433" t="s">
        <v>579</v>
      </c>
    </row>
    <row r="6" spans="1:10" ht="48" x14ac:dyDescent="0.25">
      <c r="A6" s="448"/>
      <c r="B6" s="454" t="s">
        <v>491</v>
      </c>
      <c r="C6" s="455" t="s">
        <v>135</v>
      </c>
      <c r="D6" s="455" t="s">
        <v>609</v>
      </c>
      <c r="E6" s="455">
        <v>1</v>
      </c>
      <c r="F6" s="455">
        <v>2</v>
      </c>
      <c r="G6" s="635">
        <v>2</v>
      </c>
      <c r="H6" s="452"/>
      <c r="I6" s="452" t="s">
        <v>203</v>
      </c>
      <c r="J6" s="366" t="s">
        <v>150</v>
      </c>
    </row>
    <row r="7" spans="1:10" ht="24.75" customHeight="1" x14ac:dyDescent="0.25">
      <c r="A7" s="448"/>
      <c r="B7" s="454" t="s">
        <v>492</v>
      </c>
      <c r="C7" s="455" t="s">
        <v>135</v>
      </c>
      <c r="D7" s="455" t="s">
        <v>609</v>
      </c>
      <c r="E7" s="455"/>
      <c r="F7" s="623" t="s">
        <v>828</v>
      </c>
      <c r="G7" s="594">
        <v>9</v>
      </c>
      <c r="H7" s="452"/>
      <c r="I7" s="452" t="s">
        <v>188</v>
      </c>
      <c r="J7" s="366" t="s">
        <v>150</v>
      </c>
    </row>
    <row r="8" spans="1:10" ht="24" x14ac:dyDescent="0.25">
      <c r="A8" s="448"/>
      <c r="B8" s="454" t="s">
        <v>641</v>
      </c>
      <c r="C8" s="455" t="s">
        <v>398</v>
      </c>
      <c r="D8" s="455" t="s">
        <v>609</v>
      </c>
      <c r="E8" s="455"/>
      <c r="F8" s="623" t="s">
        <v>829</v>
      </c>
      <c r="G8" s="594">
        <v>0.54341799999999996</v>
      </c>
      <c r="H8" s="452"/>
      <c r="I8" s="452" t="s">
        <v>188</v>
      </c>
      <c r="J8" s="433" t="s">
        <v>579</v>
      </c>
    </row>
    <row r="9" spans="1:10" ht="48" x14ac:dyDescent="0.25">
      <c r="A9" s="448"/>
      <c r="B9" s="454" t="s">
        <v>511</v>
      </c>
      <c r="C9" s="455" t="s">
        <v>113</v>
      </c>
      <c r="D9" s="455" t="s">
        <v>609</v>
      </c>
      <c r="E9" s="455"/>
      <c r="F9" s="455">
        <v>45.6</v>
      </c>
      <c r="G9" s="594">
        <v>53.781512605042018</v>
      </c>
      <c r="H9" s="452"/>
      <c r="I9" s="452" t="s">
        <v>188</v>
      </c>
      <c r="J9" s="434" t="s">
        <v>513</v>
      </c>
    </row>
    <row r="10" spans="1:10" ht="22.5" customHeight="1" x14ac:dyDescent="0.25">
      <c r="A10" s="448"/>
      <c r="B10" s="454" t="s">
        <v>563</v>
      </c>
      <c r="C10" s="455" t="s">
        <v>411</v>
      </c>
      <c r="D10" s="455" t="s">
        <v>609</v>
      </c>
      <c r="E10" s="455"/>
      <c r="F10" s="623"/>
      <c r="G10" s="594"/>
      <c r="H10" s="452"/>
      <c r="I10" s="452" t="s">
        <v>188</v>
      </c>
      <c r="J10" s="412" t="s">
        <v>163</v>
      </c>
    </row>
    <row r="11" spans="1:10" ht="24" x14ac:dyDescent="0.25">
      <c r="A11" s="448"/>
      <c r="B11" s="457" t="s">
        <v>564</v>
      </c>
      <c r="C11" s="455"/>
      <c r="D11" s="455" t="s">
        <v>609</v>
      </c>
      <c r="E11" s="455" t="s">
        <v>566</v>
      </c>
      <c r="F11" s="455" t="s">
        <v>566</v>
      </c>
      <c r="G11" s="594" t="s">
        <v>566</v>
      </c>
      <c r="H11" s="452"/>
      <c r="I11" s="452" t="s">
        <v>188</v>
      </c>
      <c r="J11" s="412" t="s">
        <v>163</v>
      </c>
    </row>
    <row r="12" spans="1:10" ht="24" x14ac:dyDescent="0.25">
      <c r="A12" s="448"/>
      <c r="B12" s="457" t="s">
        <v>562</v>
      </c>
      <c r="C12" s="455"/>
      <c r="D12" s="455" t="s">
        <v>609</v>
      </c>
      <c r="E12" s="455"/>
      <c r="F12" s="455" t="s">
        <v>567</v>
      </c>
      <c r="G12" s="594" t="s">
        <v>567</v>
      </c>
      <c r="H12" s="452"/>
      <c r="I12" s="452" t="s">
        <v>188</v>
      </c>
      <c r="J12" s="412" t="s">
        <v>163</v>
      </c>
    </row>
    <row r="13" spans="1:10" ht="24" x14ac:dyDescent="0.25">
      <c r="A13" s="448"/>
      <c r="B13" s="449" t="s">
        <v>561</v>
      </c>
      <c r="C13" s="451"/>
      <c r="D13" s="451" t="s">
        <v>609</v>
      </c>
      <c r="E13" s="451"/>
      <c r="F13" s="472" t="s">
        <v>567</v>
      </c>
      <c r="G13" s="636" t="s">
        <v>567</v>
      </c>
      <c r="H13" s="452"/>
      <c r="I13" s="452" t="s">
        <v>203</v>
      </c>
      <c r="J13" s="412" t="s">
        <v>163</v>
      </c>
    </row>
    <row r="14" spans="1:10" ht="24" x14ac:dyDescent="0.25">
      <c r="A14" s="448"/>
      <c r="B14" s="449" t="s">
        <v>477</v>
      </c>
      <c r="C14" s="451"/>
      <c r="D14" s="451"/>
      <c r="E14" s="451"/>
      <c r="F14" s="472">
        <v>133</v>
      </c>
      <c r="G14" s="636">
        <v>124</v>
      </c>
      <c r="H14" s="452"/>
      <c r="I14" s="452" t="s">
        <v>188</v>
      </c>
      <c r="J14" s="366" t="s">
        <v>150</v>
      </c>
    </row>
    <row r="15" spans="1:10" ht="24" x14ac:dyDescent="0.25">
      <c r="A15" s="448"/>
      <c r="B15" s="461" t="s">
        <v>478</v>
      </c>
      <c r="C15" s="451" t="s">
        <v>115</v>
      </c>
      <c r="D15" s="451" t="s">
        <v>609</v>
      </c>
      <c r="E15" s="451"/>
      <c r="F15" s="621" t="s">
        <v>827</v>
      </c>
      <c r="G15" s="636">
        <v>22</v>
      </c>
      <c r="H15" s="452"/>
      <c r="I15" s="452" t="s">
        <v>188</v>
      </c>
      <c r="J15" s="366" t="s">
        <v>150</v>
      </c>
    </row>
    <row r="16" spans="1:10" ht="24" x14ac:dyDescent="0.25">
      <c r="A16" s="448"/>
      <c r="B16" s="461" t="s">
        <v>479</v>
      </c>
      <c r="C16" s="450" t="s">
        <v>115</v>
      </c>
      <c r="D16" s="450" t="s">
        <v>609</v>
      </c>
      <c r="E16" s="450"/>
      <c r="F16" s="455">
        <v>8</v>
      </c>
      <c r="G16" s="594">
        <v>7</v>
      </c>
      <c r="H16" s="452"/>
      <c r="I16" s="452" t="s">
        <v>188</v>
      </c>
      <c r="J16" s="366" t="s">
        <v>150</v>
      </c>
    </row>
    <row r="17" spans="1:10" ht="24" x14ac:dyDescent="0.25">
      <c r="A17" s="463"/>
      <c r="B17" s="500" t="s">
        <v>480</v>
      </c>
      <c r="C17" s="455" t="s">
        <v>115</v>
      </c>
      <c r="D17" s="455" t="s">
        <v>609</v>
      </c>
      <c r="E17" s="455"/>
      <c r="F17" s="624" t="s">
        <v>825</v>
      </c>
      <c r="G17" s="594">
        <v>22</v>
      </c>
      <c r="H17" s="457"/>
      <c r="I17" s="457" t="s">
        <v>188</v>
      </c>
      <c r="J17" s="366" t="s">
        <v>150</v>
      </c>
    </row>
    <row r="18" spans="1:10" ht="24" x14ac:dyDescent="0.25">
      <c r="A18" s="448"/>
      <c r="B18" s="500" t="s">
        <v>481</v>
      </c>
      <c r="C18" s="455" t="s">
        <v>115</v>
      </c>
      <c r="D18" s="455" t="s">
        <v>609</v>
      </c>
      <c r="E18" s="455"/>
      <c r="F18" s="624" t="s">
        <v>826</v>
      </c>
      <c r="G18" s="594">
        <v>73</v>
      </c>
      <c r="H18" s="457"/>
      <c r="I18" s="457" t="s">
        <v>188</v>
      </c>
      <c r="J18" s="366" t="s">
        <v>150</v>
      </c>
    </row>
    <row r="19" spans="1:10" ht="24" x14ac:dyDescent="0.25">
      <c r="A19" s="448"/>
      <c r="B19" s="464" t="s">
        <v>605</v>
      </c>
      <c r="C19" s="455"/>
      <c r="D19" s="455"/>
      <c r="E19" s="455"/>
      <c r="F19" s="631" t="s">
        <v>824</v>
      </c>
      <c r="G19" s="594">
        <v>230</v>
      </c>
      <c r="H19" s="457"/>
      <c r="I19" s="457" t="s">
        <v>188</v>
      </c>
      <c r="J19" s="437" t="s">
        <v>600</v>
      </c>
    </row>
    <row r="20" spans="1:10" ht="24" x14ac:dyDescent="0.25">
      <c r="A20" s="448"/>
      <c r="B20" s="501" t="s">
        <v>184</v>
      </c>
      <c r="C20" s="450" t="s">
        <v>136</v>
      </c>
      <c r="D20" s="450" t="s">
        <v>609</v>
      </c>
      <c r="E20" s="450"/>
      <c r="F20" s="472">
        <v>54</v>
      </c>
      <c r="G20" s="594">
        <v>75</v>
      </c>
      <c r="H20" s="457"/>
      <c r="I20" s="457" t="s">
        <v>188</v>
      </c>
      <c r="J20" s="437" t="s">
        <v>600</v>
      </c>
    </row>
    <row r="21" spans="1:10" ht="24" x14ac:dyDescent="0.25">
      <c r="A21" s="470"/>
      <c r="B21" s="452" t="s">
        <v>606</v>
      </c>
      <c r="C21" s="472" t="s">
        <v>115</v>
      </c>
      <c r="D21" s="472" t="s">
        <v>609</v>
      </c>
      <c r="E21" s="472"/>
      <c r="F21" s="472">
        <v>8</v>
      </c>
      <c r="G21" s="636">
        <v>7</v>
      </c>
      <c r="H21" s="457"/>
      <c r="I21" s="457" t="s">
        <v>188</v>
      </c>
      <c r="J21" s="437" t="s">
        <v>600</v>
      </c>
    </row>
    <row r="22" spans="1:10" ht="24" x14ac:dyDescent="0.25">
      <c r="A22" s="448"/>
      <c r="B22" s="502" t="s">
        <v>607</v>
      </c>
      <c r="C22" s="472" t="s">
        <v>115</v>
      </c>
      <c r="D22" s="472" t="s">
        <v>609</v>
      </c>
      <c r="E22" s="472"/>
      <c r="F22" s="625">
        <v>20</v>
      </c>
      <c r="G22" s="636">
        <v>10</v>
      </c>
      <c r="H22" s="457"/>
      <c r="I22" s="457" t="s">
        <v>188</v>
      </c>
      <c r="J22" s="437" t="s">
        <v>600</v>
      </c>
    </row>
    <row r="23" spans="1:10" ht="24" x14ac:dyDescent="0.25">
      <c r="A23" s="474"/>
      <c r="B23" s="503" t="s">
        <v>608</v>
      </c>
      <c r="C23" s="476" t="s">
        <v>115</v>
      </c>
      <c r="D23" s="476" t="s">
        <v>609</v>
      </c>
      <c r="E23" s="476"/>
      <c r="F23" s="472">
        <v>32</v>
      </c>
      <c r="G23" s="636">
        <v>30</v>
      </c>
      <c r="H23" s="457"/>
      <c r="I23" s="457" t="s">
        <v>188</v>
      </c>
      <c r="J23" s="437" t="s">
        <v>600</v>
      </c>
    </row>
    <row r="24" spans="1:10" ht="24" x14ac:dyDescent="0.25">
      <c r="A24" s="620"/>
      <c r="B24" s="452" t="s">
        <v>767</v>
      </c>
      <c r="C24" s="472" t="s">
        <v>115</v>
      </c>
      <c r="D24" s="472" t="s">
        <v>609</v>
      </c>
      <c r="E24" s="472"/>
      <c r="F24" s="472">
        <f>202-F20-F21-F22-F23</f>
        <v>88</v>
      </c>
      <c r="G24" s="636">
        <v>108</v>
      </c>
      <c r="H24" s="457"/>
      <c r="I24" s="457" t="s">
        <v>188</v>
      </c>
      <c r="J24" s="437" t="s">
        <v>600</v>
      </c>
    </row>
    <row r="25" spans="1:10" ht="24" x14ac:dyDescent="0.25">
      <c r="A25" s="478"/>
      <c r="B25" s="479" t="s">
        <v>482</v>
      </c>
      <c r="C25" s="451" t="s">
        <v>613</v>
      </c>
      <c r="D25" s="451" t="s">
        <v>609</v>
      </c>
      <c r="E25" s="451"/>
      <c r="F25" s="472">
        <v>23</v>
      </c>
      <c r="G25" s="636">
        <v>43</v>
      </c>
      <c r="H25" s="457"/>
      <c r="I25" s="457" t="s">
        <v>188</v>
      </c>
      <c r="J25" s="366" t="s">
        <v>150</v>
      </c>
    </row>
    <row r="26" spans="1:10" ht="24" x14ac:dyDescent="0.25">
      <c r="A26" s="474"/>
      <c r="B26" s="504" t="s">
        <v>614</v>
      </c>
      <c r="C26" s="481" t="s">
        <v>398</v>
      </c>
      <c r="D26" s="481" t="s">
        <v>236</v>
      </c>
      <c r="E26" s="481"/>
      <c r="F26" s="621" t="s">
        <v>823</v>
      </c>
      <c r="G26" s="636">
        <v>4.7300000000000004</v>
      </c>
      <c r="H26" s="457"/>
      <c r="I26" s="457" t="s">
        <v>188</v>
      </c>
      <c r="J26" s="433" t="s">
        <v>579</v>
      </c>
    </row>
    <row r="27" spans="1:10" ht="24.75" thickBot="1" x14ac:dyDescent="0.3">
      <c r="A27" s="512"/>
      <c r="B27" s="513" t="s">
        <v>201</v>
      </c>
      <c r="C27" s="514" t="s">
        <v>136</v>
      </c>
      <c r="D27" s="514" t="s">
        <v>609</v>
      </c>
      <c r="E27" s="514">
        <v>0</v>
      </c>
      <c r="F27" s="630">
        <v>3</v>
      </c>
      <c r="G27" s="637">
        <v>4</v>
      </c>
      <c r="H27" s="494"/>
      <c r="I27" s="494" t="s">
        <v>188</v>
      </c>
      <c r="J27" s="525" t="s">
        <v>518</v>
      </c>
    </row>
    <row r="29" spans="1:10" x14ac:dyDescent="0.25">
      <c r="F29" s="716" t="s">
        <v>491</v>
      </c>
    </row>
    <row r="30" spans="1:10" x14ac:dyDescent="0.25">
      <c r="F30" s="715">
        <v>61</v>
      </c>
      <c r="G30" s="714" t="s">
        <v>872</v>
      </c>
      <c r="H30" s="511"/>
    </row>
    <row r="31" spans="1:10" x14ac:dyDescent="0.25">
      <c r="F31" s="715">
        <v>60</v>
      </c>
      <c r="G31" s="714" t="s">
        <v>873</v>
      </c>
      <c r="H31" s="511"/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J23"/>
  <sheetViews>
    <sheetView showGridLines="0" workbookViewId="0">
      <pane ySplit="1" topLeftCell="A2" activePane="bottomLeft" state="frozen"/>
      <selection pane="bottomLeft" activeCell="E8" sqref="E8"/>
    </sheetView>
  </sheetViews>
  <sheetFormatPr defaultRowHeight="15" x14ac:dyDescent="0.25"/>
  <cols>
    <col min="1" max="1" width="14.140625" customWidth="1"/>
    <col min="2" max="2" width="58.5703125" style="509" customWidth="1"/>
    <col min="3" max="3" width="9.7109375" customWidth="1"/>
    <col min="4" max="4" width="13.28515625" customWidth="1"/>
    <col min="5" max="5" width="14.140625" customWidth="1"/>
    <col min="6" max="6" width="21.7109375" style="510" customWidth="1"/>
    <col min="7" max="7" width="21.7109375" style="511" customWidth="1"/>
    <col min="8" max="8" width="20.42578125" customWidth="1"/>
    <col min="9" max="9" width="16.7109375" customWidth="1"/>
    <col min="10" max="10" width="13.140625" customWidth="1"/>
  </cols>
  <sheetData>
    <row r="1" spans="1:10" ht="56.25" thickBot="1" x14ac:dyDescent="0.3">
      <c r="A1" s="440" t="s">
        <v>198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443" t="s">
        <v>189</v>
      </c>
      <c r="B2" s="444" t="s">
        <v>179</v>
      </c>
      <c r="C2" s="445" t="s">
        <v>113</v>
      </c>
      <c r="D2" s="445" t="s">
        <v>609</v>
      </c>
      <c r="E2" s="445" t="s">
        <v>539</v>
      </c>
      <c r="F2" s="614">
        <v>84.9</v>
      </c>
      <c r="G2" s="601">
        <v>84.28</v>
      </c>
      <c r="H2" s="446"/>
      <c r="I2" s="446" t="s">
        <v>189</v>
      </c>
      <c r="J2" s="529" t="s">
        <v>162</v>
      </c>
    </row>
    <row r="3" spans="1:10" ht="24" x14ac:dyDescent="0.25">
      <c r="A3" s="448"/>
      <c r="B3" s="449" t="s">
        <v>540</v>
      </c>
      <c r="C3" s="450" t="s">
        <v>113</v>
      </c>
      <c r="D3" s="451" t="s">
        <v>609</v>
      </c>
      <c r="E3" s="451">
        <v>75</v>
      </c>
      <c r="F3" s="476">
        <v>72.599999999999994</v>
      </c>
      <c r="G3" s="610" t="s">
        <v>753</v>
      </c>
      <c r="H3" s="452"/>
      <c r="I3" s="452" t="s">
        <v>189</v>
      </c>
      <c r="J3" s="527" t="s">
        <v>162</v>
      </c>
    </row>
    <row r="4" spans="1:10" ht="48" x14ac:dyDescent="0.25">
      <c r="A4" s="448"/>
      <c r="B4" s="454" t="s">
        <v>548</v>
      </c>
      <c r="C4" s="455" t="s">
        <v>118</v>
      </c>
      <c r="D4" s="455" t="s">
        <v>609</v>
      </c>
      <c r="E4" s="455"/>
      <c r="F4" s="490" t="s">
        <v>549</v>
      </c>
      <c r="G4" s="611" t="s">
        <v>761</v>
      </c>
      <c r="H4" s="452"/>
      <c r="I4" s="452" t="s">
        <v>189</v>
      </c>
      <c r="J4" s="527" t="s">
        <v>162</v>
      </c>
    </row>
    <row r="5" spans="1:10" ht="24" x14ac:dyDescent="0.25">
      <c r="A5" s="448"/>
      <c r="B5" s="454" t="s">
        <v>144</v>
      </c>
      <c r="C5" s="455" t="s">
        <v>118</v>
      </c>
      <c r="D5" s="455" t="s">
        <v>609</v>
      </c>
      <c r="E5" s="455"/>
      <c r="F5" s="490"/>
      <c r="G5" s="612">
        <v>3</v>
      </c>
      <c r="H5" s="457"/>
      <c r="I5" s="457" t="s">
        <v>189</v>
      </c>
      <c r="J5" s="527" t="s">
        <v>162</v>
      </c>
    </row>
    <row r="6" spans="1:10" ht="24" x14ac:dyDescent="0.25">
      <c r="A6" s="448"/>
      <c r="B6" s="454" t="s">
        <v>747</v>
      </c>
      <c r="C6" s="455" t="s">
        <v>129</v>
      </c>
      <c r="D6" s="455" t="s">
        <v>236</v>
      </c>
      <c r="E6" s="455"/>
      <c r="F6" s="615">
        <v>1290954.5</v>
      </c>
      <c r="G6" s="611" t="s">
        <v>879</v>
      </c>
      <c r="H6" s="452"/>
      <c r="I6" s="452" t="s">
        <v>197</v>
      </c>
      <c r="J6" s="527" t="s">
        <v>162</v>
      </c>
    </row>
    <row r="7" spans="1:10" ht="42" customHeight="1" x14ac:dyDescent="0.25">
      <c r="A7" s="448"/>
      <c r="B7" s="454" t="s">
        <v>145</v>
      </c>
      <c r="C7" s="455" t="s">
        <v>118</v>
      </c>
      <c r="D7" s="455" t="s">
        <v>609</v>
      </c>
      <c r="E7" s="455"/>
      <c r="F7" s="490">
        <v>90.9</v>
      </c>
      <c r="G7" s="616" t="s">
        <v>803</v>
      </c>
      <c r="H7" s="452"/>
      <c r="I7" s="452" t="s">
        <v>197</v>
      </c>
      <c r="J7" s="527" t="s">
        <v>162</v>
      </c>
    </row>
    <row r="8" spans="1:10" ht="48" x14ac:dyDescent="0.25">
      <c r="A8" s="448"/>
      <c r="B8" s="454" t="s">
        <v>550</v>
      </c>
      <c r="C8" s="455" t="s">
        <v>119</v>
      </c>
      <c r="D8" s="455" t="s">
        <v>609</v>
      </c>
      <c r="E8" s="455"/>
      <c r="F8" s="490" t="s">
        <v>272</v>
      </c>
      <c r="G8" s="616" t="s">
        <v>755</v>
      </c>
      <c r="H8" s="452"/>
      <c r="I8" s="452" t="s">
        <v>189</v>
      </c>
      <c r="J8" s="527" t="s">
        <v>162</v>
      </c>
    </row>
    <row r="9" spans="1:10" ht="24" x14ac:dyDescent="0.25">
      <c r="A9" s="448"/>
      <c r="B9" s="454" t="s">
        <v>274</v>
      </c>
      <c r="C9" s="455" t="s">
        <v>119</v>
      </c>
      <c r="D9" s="455" t="s">
        <v>609</v>
      </c>
      <c r="E9" s="455"/>
      <c r="F9" s="490" t="s">
        <v>273</v>
      </c>
      <c r="G9" s="616" t="s">
        <v>272</v>
      </c>
      <c r="H9" s="452"/>
      <c r="I9" s="452" t="s">
        <v>189</v>
      </c>
      <c r="J9" s="527" t="s">
        <v>162</v>
      </c>
    </row>
    <row r="10" spans="1:10" ht="42.75" customHeight="1" x14ac:dyDescent="0.25">
      <c r="A10" s="448"/>
      <c r="B10" s="454" t="s">
        <v>757</v>
      </c>
      <c r="C10" s="455" t="s">
        <v>119</v>
      </c>
      <c r="D10" s="455" t="s">
        <v>609</v>
      </c>
      <c r="E10" s="455"/>
      <c r="F10" s="490">
        <v>3.23</v>
      </c>
      <c r="G10" s="616" t="s">
        <v>758</v>
      </c>
      <c r="H10" s="452"/>
      <c r="I10" s="452" t="s">
        <v>189</v>
      </c>
      <c r="J10" s="412" t="s">
        <v>163</v>
      </c>
    </row>
    <row r="11" spans="1:10" ht="24" x14ac:dyDescent="0.25">
      <c r="A11" s="448"/>
      <c r="B11" s="457" t="s">
        <v>181</v>
      </c>
      <c r="C11" s="455" t="s">
        <v>121</v>
      </c>
      <c r="D11" s="455" t="s">
        <v>609</v>
      </c>
      <c r="E11" s="455"/>
      <c r="F11" s="490">
        <v>0</v>
      </c>
      <c r="G11" s="616" t="s">
        <v>754</v>
      </c>
      <c r="H11" s="452"/>
      <c r="I11" s="452" t="s">
        <v>189</v>
      </c>
      <c r="J11" s="412" t="s">
        <v>163</v>
      </c>
    </row>
    <row r="12" spans="1:10" ht="48" x14ac:dyDescent="0.25">
      <c r="A12" s="448"/>
      <c r="B12" s="457" t="s">
        <v>557</v>
      </c>
      <c r="C12" s="455" t="s">
        <v>121</v>
      </c>
      <c r="D12" s="455" t="s">
        <v>609</v>
      </c>
      <c r="E12" s="455"/>
      <c r="F12" s="490">
        <v>0</v>
      </c>
      <c r="G12" s="616" t="s">
        <v>754</v>
      </c>
      <c r="H12" s="452"/>
      <c r="I12" s="452" t="s">
        <v>189</v>
      </c>
      <c r="J12" s="412" t="s">
        <v>163</v>
      </c>
    </row>
    <row r="13" spans="1:10" ht="24" x14ac:dyDescent="0.25">
      <c r="A13" s="448"/>
      <c r="B13" s="499" t="s">
        <v>182</v>
      </c>
      <c r="C13" s="451" t="s">
        <v>115</v>
      </c>
      <c r="D13" s="451" t="s">
        <v>609</v>
      </c>
      <c r="E13" s="451"/>
      <c r="F13" s="476">
        <v>0</v>
      </c>
      <c r="G13" s="610" t="s">
        <v>754</v>
      </c>
      <c r="H13" s="452"/>
      <c r="I13" s="452" t="s">
        <v>189</v>
      </c>
      <c r="J13" s="412" t="s">
        <v>163</v>
      </c>
    </row>
    <row r="14" spans="1:10" ht="24" x14ac:dyDescent="0.25">
      <c r="A14" s="448"/>
      <c r="B14" s="499" t="s">
        <v>367</v>
      </c>
      <c r="C14" s="451" t="s">
        <v>118</v>
      </c>
      <c r="D14" s="451" t="s">
        <v>609</v>
      </c>
      <c r="E14" s="451"/>
      <c r="F14" s="476" t="s">
        <v>270</v>
      </c>
      <c r="G14" s="610" t="s">
        <v>878</v>
      </c>
      <c r="H14" s="452"/>
      <c r="I14" s="452" t="s">
        <v>189</v>
      </c>
      <c r="J14" s="530" t="s">
        <v>162</v>
      </c>
    </row>
    <row r="15" spans="1:10" ht="24" x14ac:dyDescent="0.25">
      <c r="A15" s="448"/>
      <c r="B15" s="461" t="s">
        <v>554</v>
      </c>
      <c r="C15" s="451" t="s">
        <v>115</v>
      </c>
      <c r="D15" s="451" t="s">
        <v>609</v>
      </c>
      <c r="E15" s="451"/>
      <c r="F15" s="476">
        <v>2</v>
      </c>
      <c r="G15" s="610" t="s">
        <v>754</v>
      </c>
      <c r="H15" s="452"/>
      <c r="I15" s="452" t="s">
        <v>189</v>
      </c>
      <c r="J15" s="527" t="s">
        <v>162</v>
      </c>
    </row>
    <row r="16" spans="1:10" ht="48.75" thickBot="1" x14ac:dyDescent="0.3">
      <c r="A16" s="519"/>
      <c r="B16" s="531" t="s">
        <v>265</v>
      </c>
      <c r="C16" s="532" t="s">
        <v>119</v>
      </c>
      <c r="D16" s="532" t="s">
        <v>236</v>
      </c>
      <c r="E16" s="532"/>
      <c r="F16" s="557" t="s">
        <v>264</v>
      </c>
      <c r="G16" s="617" t="s">
        <v>756</v>
      </c>
      <c r="H16" s="522"/>
      <c r="I16" s="522" t="s">
        <v>189</v>
      </c>
      <c r="J16" s="528" t="s">
        <v>162</v>
      </c>
    </row>
    <row r="19" spans="6:10" x14ac:dyDescent="0.25">
      <c r="G19" s="717"/>
    </row>
    <row r="20" spans="6:10" x14ac:dyDescent="0.25">
      <c r="F20" s="716" t="s">
        <v>367</v>
      </c>
    </row>
    <row r="21" spans="6:10" x14ac:dyDescent="0.25">
      <c r="F21" s="510" t="s">
        <v>874</v>
      </c>
      <c r="G21" s="511">
        <v>1</v>
      </c>
      <c r="H21" s="715">
        <v>73</v>
      </c>
      <c r="I21" t="s">
        <v>875</v>
      </c>
      <c r="J21" s="627">
        <f>G21*100/H21</f>
        <v>1.3698630136986301</v>
      </c>
    </row>
    <row r="22" spans="6:10" x14ac:dyDescent="0.25">
      <c r="G22" s="511">
        <v>3</v>
      </c>
      <c r="H22" s="715">
        <v>113</v>
      </c>
      <c r="I22" t="s">
        <v>876</v>
      </c>
      <c r="J22" s="627">
        <f>G22*100/H22</f>
        <v>2.6548672566371683</v>
      </c>
    </row>
    <row r="23" spans="6:10" x14ac:dyDescent="0.25">
      <c r="G23" s="511">
        <v>4</v>
      </c>
      <c r="H23" s="715">
        <f>SUM(H21:H22)</f>
        <v>186</v>
      </c>
      <c r="I23" t="s">
        <v>877</v>
      </c>
      <c r="J23" s="627">
        <f>G23*100/H23</f>
        <v>2.150537634408602</v>
      </c>
    </row>
  </sheetData>
  <pageMargins left="0.7" right="0.7" top="0.75" bottom="0.75" header="0.3" footer="0.3"/>
  <pageSetup orientation="portrait" r:id="rId1"/>
  <ignoredErrors>
    <ignoredError sqref="G3" numberStoredAsText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"/>
  <sheetViews>
    <sheetView workbookViewId="0">
      <selection activeCell="J14" sqref="J14"/>
    </sheetView>
  </sheetViews>
  <sheetFormatPr defaultRowHeight="15" x14ac:dyDescent="0.25"/>
  <cols>
    <col min="2" max="2" width="16.42578125" customWidth="1"/>
    <col min="7" max="7" width="9.5703125" bestFit="1" customWidth="1"/>
  </cols>
  <sheetData>
    <row r="1" spans="1:7" x14ac:dyDescent="0.25">
      <c r="A1" t="s">
        <v>777</v>
      </c>
    </row>
    <row r="2" spans="1:7" x14ac:dyDescent="0.25">
      <c r="A2">
        <v>1</v>
      </c>
      <c r="B2" t="s">
        <v>771</v>
      </c>
      <c r="C2" t="s">
        <v>78</v>
      </c>
      <c r="D2" s="626" t="s">
        <v>801</v>
      </c>
      <c r="G2" s="627">
        <f>(19/22)*100</f>
        <v>86.36363636363636</v>
      </c>
    </row>
    <row r="3" spans="1:7" x14ac:dyDescent="0.25">
      <c r="A3">
        <v>2</v>
      </c>
      <c r="B3" t="s">
        <v>772</v>
      </c>
      <c r="C3" t="s">
        <v>78</v>
      </c>
      <c r="D3" s="626" t="s">
        <v>774</v>
      </c>
    </row>
    <row r="4" spans="1:7" x14ac:dyDescent="0.25">
      <c r="A4">
        <v>3</v>
      </c>
      <c r="B4" t="s">
        <v>775</v>
      </c>
      <c r="C4" t="s">
        <v>78</v>
      </c>
      <c r="D4" s="496" t="s">
        <v>773</v>
      </c>
    </row>
    <row r="5" spans="1:7" x14ac:dyDescent="0.25">
      <c r="A5">
        <v>4</v>
      </c>
      <c r="B5" t="s">
        <v>776</v>
      </c>
      <c r="C5" t="s">
        <v>78</v>
      </c>
      <c r="D5" s="496" t="s">
        <v>773</v>
      </c>
    </row>
    <row r="6" spans="1:7" x14ac:dyDescent="0.25">
      <c r="A6">
        <v>5</v>
      </c>
      <c r="B6" t="s">
        <v>778</v>
      </c>
      <c r="C6" t="s">
        <v>78</v>
      </c>
      <c r="D6" s="496" t="s">
        <v>773</v>
      </c>
    </row>
    <row r="7" spans="1:7" x14ac:dyDescent="0.25">
      <c r="A7">
        <v>6</v>
      </c>
      <c r="B7" t="s">
        <v>779</v>
      </c>
      <c r="C7" t="s">
        <v>78</v>
      </c>
      <c r="D7" s="496" t="s">
        <v>773</v>
      </c>
    </row>
    <row r="8" spans="1:7" x14ac:dyDescent="0.25">
      <c r="A8">
        <v>7</v>
      </c>
      <c r="B8" t="s">
        <v>780</v>
      </c>
      <c r="C8" t="s">
        <v>78</v>
      </c>
      <c r="D8" s="496" t="s">
        <v>773</v>
      </c>
    </row>
    <row r="9" spans="1:7" x14ac:dyDescent="0.25">
      <c r="A9">
        <v>8</v>
      </c>
      <c r="B9" t="s">
        <v>781</v>
      </c>
      <c r="C9" t="s">
        <v>78</v>
      </c>
      <c r="D9" s="496" t="s">
        <v>773</v>
      </c>
    </row>
    <row r="10" spans="1:7" x14ac:dyDescent="0.25">
      <c r="A10">
        <v>9</v>
      </c>
      <c r="B10" t="s">
        <v>782</v>
      </c>
      <c r="C10" t="s">
        <v>78</v>
      </c>
      <c r="D10" s="626" t="s">
        <v>774</v>
      </c>
    </row>
    <row r="11" spans="1:7" x14ac:dyDescent="0.25">
      <c r="A11">
        <v>10</v>
      </c>
      <c r="B11" t="s">
        <v>783</v>
      </c>
      <c r="D11" t="s">
        <v>784</v>
      </c>
    </row>
    <row r="12" spans="1:7" x14ac:dyDescent="0.25">
      <c r="A12">
        <v>11</v>
      </c>
      <c r="B12" t="s">
        <v>785</v>
      </c>
      <c r="C12" t="s">
        <v>78</v>
      </c>
      <c r="D12" s="497" t="s">
        <v>786</v>
      </c>
    </row>
    <row r="13" spans="1:7" x14ac:dyDescent="0.25">
      <c r="A13">
        <v>12</v>
      </c>
      <c r="B13" t="s">
        <v>787</v>
      </c>
      <c r="C13" t="s">
        <v>78</v>
      </c>
      <c r="D13" s="496" t="s">
        <v>773</v>
      </c>
    </row>
    <row r="14" spans="1:7" x14ac:dyDescent="0.25">
      <c r="A14">
        <v>13</v>
      </c>
      <c r="B14" t="s">
        <v>789</v>
      </c>
      <c r="D14" s="497" t="s">
        <v>788</v>
      </c>
    </row>
    <row r="15" spans="1:7" x14ac:dyDescent="0.25">
      <c r="A15">
        <v>14</v>
      </c>
      <c r="B15" t="s">
        <v>790</v>
      </c>
      <c r="C15" t="s">
        <v>78</v>
      </c>
      <c r="D15" s="497" t="s">
        <v>791</v>
      </c>
    </row>
    <row r="16" spans="1:7" x14ac:dyDescent="0.25">
      <c r="A16">
        <v>15</v>
      </c>
      <c r="B16" t="s">
        <v>792</v>
      </c>
      <c r="C16" t="s">
        <v>78</v>
      </c>
      <c r="D16" s="497" t="s">
        <v>793</v>
      </c>
    </row>
    <row r="17" spans="1:4" x14ac:dyDescent="0.25">
      <c r="A17">
        <v>16</v>
      </c>
      <c r="B17" t="s">
        <v>794</v>
      </c>
      <c r="C17" t="s">
        <v>78</v>
      </c>
      <c r="D17" s="496" t="s">
        <v>773</v>
      </c>
    </row>
    <row r="18" spans="1:4" x14ac:dyDescent="0.25">
      <c r="A18">
        <v>17</v>
      </c>
      <c r="B18" t="s">
        <v>795</v>
      </c>
      <c r="C18" t="s">
        <v>78</v>
      </c>
      <c r="D18" s="496" t="s">
        <v>773</v>
      </c>
    </row>
    <row r="19" spans="1:4" x14ac:dyDescent="0.25">
      <c r="A19">
        <v>18</v>
      </c>
      <c r="B19" t="s">
        <v>796</v>
      </c>
      <c r="C19" t="s">
        <v>78</v>
      </c>
      <c r="D19" s="626" t="s">
        <v>774</v>
      </c>
    </row>
    <row r="20" spans="1:4" x14ac:dyDescent="0.25">
      <c r="A20">
        <v>19</v>
      </c>
      <c r="B20" t="s">
        <v>797</v>
      </c>
      <c r="C20" t="s">
        <v>78</v>
      </c>
      <c r="D20" s="496" t="s">
        <v>773</v>
      </c>
    </row>
    <row r="21" spans="1:4" x14ac:dyDescent="0.25">
      <c r="A21">
        <v>20</v>
      </c>
      <c r="B21" t="s">
        <v>798</v>
      </c>
      <c r="D21" s="497" t="s">
        <v>799</v>
      </c>
    </row>
    <row r="22" spans="1:4" x14ac:dyDescent="0.25">
      <c r="A22">
        <v>21</v>
      </c>
      <c r="B22" t="s">
        <v>800</v>
      </c>
      <c r="C22" t="s">
        <v>78</v>
      </c>
      <c r="D22" s="626" t="s">
        <v>774</v>
      </c>
    </row>
    <row r="23" spans="1:4" x14ac:dyDescent="0.25">
      <c r="A23">
        <v>22</v>
      </c>
      <c r="B23" t="s">
        <v>802</v>
      </c>
      <c r="C23" t="s">
        <v>78</v>
      </c>
      <c r="D23" s="496" t="s">
        <v>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งานบริการการศึกษา</vt:lpstr>
      <vt:lpstr>ฝึกงาน</vt:lpstr>
      <vt:lpstr>ฝ่ายวิจัย</vt:lpstr>
      <vt:lpstr>CPE</vt:lpstr>
      <vt:lpstr>หน่วยวิเทศฯ</vt:lpstr>
      <vt:lpstr>ข้อมูลเพิ่มเติม CPE</vt:lpstr>
      <vt:lpstr>ศบภ.+รง.ยา</vt:lpstr>
      <vt:lpstr>การเจ้าหน้าที่</vt:lpstr>
      <vt:lpstr>ผู้นำ</vt:lpstr>
      <vt:lpstr>การเงินและพัสดุ</vt:lpstr>
      <vt:lpstr>เภสัชสนเทศ</vt:lpstr>
      <vt:lpstr>ร้านยา</vt:lpstr>
      <vt:lpstr>IT</vt:lpstr>
      <vt:lpstr>All 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pharmacy</dc:creator>
  <cp:lastModifiedBy>Pharmacy-RENT62</cp:lastModifiedBy>
  <cp:lastPrinted>2019-04-24T07:58:50Z</cp:lastPrinted>
  <dcterms:created xsi:type="dcterms:W3CDTF">2018-12-18T03:46:07Z</dcterms:created>
  <dcterms:modified xsi:type="dcterms:W3CDTF">2019-07-28T09:06:49Z</dcterms:modified>
</cp:coreProperties>
</file>