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600" windowWidth="15600" windowHeight="5205" tabRatio="905" activeTab="1"/>
  </bookViews>
  <sheets>
    <sheet name="ประหน้า" sheetId="1" r:id="rId1"/>
    <sheet name="KPI DoE (ปีที่2)" sheetId="2" r:id="rId2"/>
    <sheet name="1.1" sheetId="3" r:id="rId3"/>
    <sheet name="1.2" sheetId="4" r:id="rId4"/>
    <sheet name="2." sheetId="5" r:id="rId5"/>
    <sheet name="3.1" sheetId="6" r:id="rId6"/>
    <sheet name="3.2" sheetId="7" r:id="rId7"/>
    <sheet name="3.3" sheetId="8" r:id="rId8"/>
    <sheet name="4.1" sheetId="9" r:id="rId9"/>
    <sheet name="4.2" sheetId="10" r:id="rId10"/>
    <sheet name="4.3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.1" sheetId="22" r:id="rId22"/>
    <sheet name="15.2" sheetId="23" r:id="rId23"/>
    <sheet name="9.2.1" sheetId="24" r:id="rId24"/>
    <sheet name="9.2.2" sheetId="25" r:id="rId25"/>
    <sheet name="-9.2.3" sheetId="26" r:id="rId26"/>
    <sheet name="-9.2.4" sheetId="27" r:id="rId27"/>
    <sheet name="-9.2.5" sheetId="28" r:id="rId28"/>
    <sheet name="-9.2.6" sheetId="29" r:id="rId29"/>
    <sheet name="อจใน DoE" sheetId="30" r:id="rId30"/>
  </sheets>
  <definedNames>
    <definedName name="_xlnm._FilterDatabase" localSheetId="6" hidden="1">'3.2'!$A$5:$Q$33</definedName>
    <definedName name="_xlnm._FilterDatabase" localSheetId="11" hidden="1">'5'!$A$4:$D$22</definedName>
    <definedName name="_xlnm._FilterDatabase" localSheetId="12" hidden="1">'6'!$A$5:$E$5</definedName>
    <definedName name="_xlnm.Print_Area" localSheetId="2">'1.1'!$A$1:$K$20</definedName>
    <definedName name="_xlnm.Print_Area" localSheetId="3">'1.2'!$A$1:$K$23</definedName>
    <definedName name="_xlnm.Print_Area" localSheetId="16">'10'!$A$1:$F$21</definedName>
    <definedName name="_xlnm.Print_Area" localSheetId="17">'11'!$A$1:$J$26</definedName>
    <definedName name="_xlnm.Print_Area" localSheetId="18">'12'!$A$1:$D$9</definedName>
    <definedName name="_xlnm.Print_Area" localSheetId="19">'13'!$A$1:$E$8</definedName>
    <definedName name="_xlnm.Print_Area" localSheetId="20">'14'!$A$1:$F$10</definedName>
    <definedName name="_xlnm.Print_Area" localSheetId="21">'15.1'!$A$1:$J$31</definedName>
    <definedName name="_xlnm.Print_Area" localSheetId="22">'15.2'!$A$1:$G$10</definedName>
    <definedName name="_xlnm.Print_Area" localSheetId="4">'2.'!$A$1:$G$12</definedName>
    <definedName name="_xlnm.Print_Area" localSheetId="5">'3.1'!$A$1:$L$10</definedName>
    <definedName name="_xlnm.Print_Area" localSheetId="6">'3.2'!$A$1:$L$34</definedName>
    <definedName name="_xlnm.Print_Area" localSheetId="7">'3.3'!$A$1:$M$21</definedName>
    <definedName name="_xlnm.Print_Area" localSheetId="8">'4.1'!$A$1:$L$7</definedName>
    <definedName name="_xlnm.Print_Area" localSheetId="9">'4.2'!$A$1:$L$14</definedName>
    <definedName name="_xlnm.Print_Area" localSheetId="10">'4.3'!$A$1:$L$9</definedName>
    <definedName name="_xlnm.Print_Area" localSheetId="11">'5'!$A$1:$B$241</definedName>
    <definedName name="_xlnm.Print_Area" localSheetId="12">'6'!$A$1:$D$46</definedName>
    <definedName name="_xlnm.Print_Area" localSheetId="13">'7'!$A$1:$H$10</definedName>
    <definedName name="_xlnm.Print_Area" localSheetId="14">'8'!$A$1:$O$78</definedName>
    <definedName name="_xlnm.Print_Area" localSheetId="15">'9'!$A$1:$G$20</definedName>
    <definedName name="_xlnm.Print_Area" localSheetId="23">'9.2.1'!$A$1:$G$20</definedName>
    <definedName name="_xlnm.Print_Area" localSheetId="24">'9.2.2'!$A$1:$G$12</definedName>
    <definedName name="_xlnm.Print_Area" localSheetId="25">'-9.2.3'!$A$1:$G$6</definedName>
    <definedName name="_xlnm.Print_Area" localSheetId="26">'-9.2.4'!$A$1:$F$8</definedName>
    <definedName name="_xlnm.Print_Area" localSheetId="27">'-9.2.5'!$A$1:$F$7</definedName>
    <definedName name="_xlnm.Print_Area" localSheetId="28">'-9.2.6'!$A$1:$G$10</definedName>
    <definedName name="_xlnm.Print_Area" localSheetId="1">'KPI DoE (ปีที่2)'!$A$1:$Q$52</definedName>
    <definedName name="_xlnm.Print_Area" localSheetId="0">'ประหน้า'!$B$1:$F$29</definedName>
    <definedName name="_xlnm.Print_Area" localSheetId="29">'อจใน DoE'!$A$1:$M$65</definedName>
    <definedName name="_xlnm.Print_Titles" localSheetId="2">'1.1'!$4:$4</definedName>
    <definedName name="_xlnm.Print_Titles" localSheetId="3">'1.2'!$5:$5</definedName>
    <definedName name="_xlnm.Print_Titles" localSheetId="16">'10'!$12:$12</definedName>
    <definedName name="_xlnm.Print_Titles" localSheetId="17">'11'!$3:$4</definedName>
    <definedName name="_xlnm.Print_Titles" localSheetId="21">'15.1'!$5:$6</definedName>
    <definedName name="_xlnm.Print_Titles" localSheetId="22">'15.2'!$5:$5</definedName>
    <definedName name="_xlnm.Print_Titles" localSheetId="5">'3.1'!$4:$4</definedName>
    <definedName name="_xlnm.Print_Titles" localSheetId="6">'3.2'!$5:$5</definedName>
    <definedName name="_xlnm.Print_Titles" localSheetId="7">'3.3'!$5:$5</definedName>
    <definedName name="_xlnm.Print_Titles" localSheetId="8">'4.1'!$4:$4</definedName>
    <definedName name="_xlnm.Print_Titles" localSheetId="9">'4.2'!$4:$4</definedName>
    <definedName name="_xlnm.Print_Titles" localSheetId="10">'4.3'!$4:$4</definedName>
    <definedName name="_xlnm.Print_Titles" localSheetId="11">'5'!$4:$4</definedName>
    <definedName name="_xlnm.Print_Titles" localSheetId="12">'6'!$4:$4</definedName>
    <definedName name="_xlnm.Print_Titles" localSheetId="14">'8'!$4:$5</definedName>
    <definedName name="_xlnm.Print_Titles" localSheetId="23">'9.2.1'!$5:$5</definedName>
    <definedName name="_xlnm.Print_Titles" localSheetId="24">'9.2.2'!$4:$4</definedName>
    <definedName name="_xlnm.Print_Titles" localSheetId="25">'-9.2.3'!$4:$4</definedName>
    <definedName name="_xlnm.Print_Titles" localSheetId="26">'-9.2.4'!$5:$5</definedName>
    <definedName name="_xlnm.Print_Titles" localSheetId="29">'อจใน DoE'!$1:$5</definedName>
  </definedNames>
  <calcPr fullCalcOnLoad="1"/>
</workbook>
</file>

<file path=xl/comments2.xml><?xml version="1.0" encoding="utf-8"?>
<comments xmlns="http://schemas.openxmlformats.org/spreadsheetml/2006/main">
  <authors>
    <author>Siripong Siriwan</author>
    <author>RENT53-05</author>
  </authors>
  <commentList>
    <comment ref="G6" authorId="0">
      <text>
        <r>
          <rPr>
            <b/>
            <sz val="9"/>
            <rFont val="Tahoma"/>
            <family val="2"/>
          </rPr>
          <t>Siripong Siriwan:</t>
        </r>
        <r>
          <rPr>
            <sz val="9"/>
            <rFont val="Tahoma"/>
            <family val="2"/>
          </rPr>
          <t xml:space="preserve">
เพิ่มมา 3 </t>
        </r>
      </text>
    </comment>
    <comment ref="G7" authorId="0">
      <text>
        <r>
          <rPr>
            <b/>
            <sz val="9"/>
            <rFont val="Tahoma"/>
            <family val="2"/>
          </rPr>
          <t>Siripong Siriwan:</t>
        </r>
        <r>
          <rPr>
            <sz val="9"/>
            <rFont val="Tahoma"/>
            <family val="2"/>
          </rPr>
          <t xml:space="preserve">
เพิ่ม 2</t>
        </r>
      </text>
    </comment>
    <comment ref="G8" authorId="0">
      <text>
        <r>
          <rPr>
            <b/>
            <sz val="9"/>
            <rFont val="Tahoma"/>
            <family val="2"/>
          </rPr>
          <t>Siripong Siriwan:</t>
        </r>
        <r>
          <rPr>
            <sz val="9"/>
            <rFont val="Tahoma"/>
            <family val="2"/>
          </rPr>
          <t xml:space="preserve">
ปโท 2+1 ปเอก 3+2</t>
        </r>
      </text>
    </comment>
    <comment ref="Q18" authorId="1">
      <text>
        <r>
          <rPr>
            <b/>
            <sz val="9"/>
            <rFont val="Tahoma"/>
            <family val="2"/>
          </rPr>
          <t>RENT53-05:</t>
        </r>
        <r>
          <rPr>
            <sz val="9"/>
            <rFont val="Tahoma"/>
            <family val="2"/>
          </rPr>
          <t xml:space="preserve">
ค่าเฉลี่ย IP
</t>
        </r>
      </text>
    </comment>
  </commentList>
</comments>
</file>

<file path=xl/sharedStrings.xml><?xml version="1.0" encoding="utf-8"?>
<sst xmlns="http://schemas.openxmlformats.org/spreadsheetml/2006/main" count="2953" uniqueCount="1375">
  <si>
    <t>ชื่อผลงาน</t>
  </si>
  <si>
    <t>ลำดับที่</t>
  </si>
  <si>
    <t>หมายเหตุ</t>
  </si>
  <si>
    <t xml:space="preserve">ชื่อผู้เขียน (ครบทุกคน-Authors)  </t>
  </si>
  <si>
    <t xml:space="preserve">Journal Impact  factor </t>
  </si>
  <si>
    <t xml:space="preserve"> ชื่อรางวัล</t>
  </si>
  <si>
    <t>หน่วยงานที่ให้รางวัล</t>
  </si>
  <si>
    <t>ชื่อผู้ที่ได้รับรางวัล</t>
  </si>
  <si>
    <t>ระดับภาค
/มหาวิทยาลัย</t>
  </si>
  <si>
    <t>ระดับรางวัล</t>
  </si>
  <si>
    <t>ระดับ
นานาชาติ</t>
  </si>
  <si>
    <t>DoE/KPI.3</t>
  </si>
  <si>
    <t xml:space="preserve">ปีที่พิมพ์
(Year) </t>
  </si>
  <si>
    <t>10.1 ทุน คปก.</t>
  </si>
  <si>
    <t>-</t>
  </si>
  <si>
    <t>15.  อื่นๆ</t>
  </si>
  <si>
    <t>/</t>
  </si>
  <si>
    <t>เภสัชกรรมคลินิก</t>
  </si>
  <si>
    <t>เทคโนโลยีเภสัชกรรม</t>
  </si>
  <si>
    <t>เภสัชเคมี</t>
  </si>
  <si>
    <t>รศ.ดร.ธีระพล  ศรีชนะ</t>
  </si>
  <si>
    <t xml:space="preserve">ปีที่เริ่ม  </t>
  </si>
  <si>
    <t xml:space="preserve">หัวข้อวิทยานิพนธ์  </t>
  </si>
  <si>
    <t>สังกัด</t>
  </si>
  <si>
    <t>อาจารย์ที่ปรึกษาร่วม</t>
  </si>
  <si>
    <t>อาจารย์ที่ปรึกษาหลัก</t>
  </si>
  <si>
    <t xml:space="preserve"> ชื่อนักศึกษา  </t>
  </si>
  <si>
    <t>รหัสนักศึกษา</t>
  </si>
  <si>
    <t>ลำดับ
ที่</t>
  </si>
  <si>
    <t xml:space="preserve">          1.1  ระดับปริญญาโท</t>
  </si>
  <si>
    <t>1.  นักศึกษาระดับบัณฑิตศึกษา(ใหม่)ในความดูแลของสาขาความเป็นเลิศเภสัชศาสตร์</t>
  </si>
  <si>
    <t xml:space="preserve">          1.2  ระดับปริญญาเอก</t>
  </si>
  <si>
    <t>มาจากประเทศ</t>
  </si>
  <si>
    <t>2.2   ระดับปริญญาเอก</t>
  </si>
  <si>
    <t>2.1  ระดับปริญญาโท</t>
  </si>
  <si>
    <t>2.   นักศึกษาระดับบัณฑิตศึกษาที่เป็นต่างชาติ (รับใหม่) ในความดูแลของสาขาความเป็นเลิศเภสัชศาสตร์</t>
  </si>
  <si>
    <t>4.    ผลงานตีพิมพ์ในวารสารวิชาการจากบัณฑิตศึกษาของสาขาความเป็นเลิศเภสัชศาสตร์</t>
  </si>
  <si>
    <t xml:space="preserve">          4.3 ระดับนานาชาติ   ไม่อยู่ในฐานข้อมูล ISI</t>
  </si>
  <si>
    <t xml:space="preserve">10.2 ทุนอื่น ๆ </t>
  </si>
  <si>
    <t>10. จำนวนทุนปริญญาเอก  (ทุนใหม่)</t>
  </si>
  <si>
    <t>11. ระยะเวลาเรียนของบัณฑิตศึกษา</t>
  </si>
  <si>
    <t>13. จำนวนหลักสูตรนานาชาติ</t>
  </si>
  <si>
    <t>ชื่อหลักสูตร</t>
  </si>
  <si>
    <t>ที่</t>
  </si>
  <si>
    <t>รหัสนศ.</t>
  </si>
  <si>
    <t>สกุล</t>
  </si>
  <si>
    <t>ชื่อ</t>
  </si>
  <si>
    <t>สาขา</t>
  </si>
  <si>
    <t>ภาควิชา</t>
  </si>
  <si>
    <t>ระดับ</t>
  </si>
  <si>
    <t>โท</t>
  </si>
  <si>
    <t>เอก</t>
  </si>
  <si>
    <t>วัน-เดือน-ปีที่สำเร็จการศึกษา</t>
  </si>
  <si>
    <t>ระยะเวลาเรียน(ปี)
 (Retention Time)</t>
  </si>
  <si>
    <t>วันที่รับรางวัล</t>
  </si>
  <si>
    <t>ระดับ
ชาติ</t>
  </si>
  <si>
    <t xml:space="preserve"> page</t>
  </si>
  <si>
    <t>Issue</t>
  </si>
  <si>
    <t>volume</t>
  </si>
  <si>
    <t xml:space="preserve">ชื่อวารสาร </t>
  </si>
  <si>
    <t xml:space="preserve">ชื่อเรื่อง   </t>
  </si>
  <si>
    <t xml:space="preserve">ภาษาที่ตีพิมพ์ </t>
  </si>
  <si>
    <t xml:space="preserve"> % ผลงาน
ที่เป็นของ DoE </t>
  </si>
  <si>
    <t>ปีที่เปิดสอน</t>
  </si>
  <si>
    <t>ปีที่ปรับปรุงครั้งล่าสุด</t>
  </si>
  <si>
    <t>ทุน</t>
  </si>
  <si>
    <t>ลำดับ</t>
  </si>
  <si>
    <t>ชื่อนักวิจัย</t>
  </si>
  <si>
    <t>ชื่อนักศึกษา</t>
  </si>
  <si>
    <t>นักศึกษา</t>
  </si>
  <si>
    <t xml:space="preserve">ชื่อนักวิจัย </t>
  </si>
  <si>
    <t>จำนวนทุน</t>
  </si>
  <si>
    <t>ปริญญาโท</t>
  </si>
  <si>
    <t>ปริญญาเอก</t>
  </si>
  <si>
    <t xml:space="preserve">ทุนบัณฑิตศึกษา ภายใต้โครงการพัฒนามหาวิทยาลัยวิจัยแห่งชาติ </t>
  </si>
  <si>
    <t>การจัดประชุมวิชาการนานาชาติ</t>
  </si>
  <si>
    <t>ระยะเวลาเรียนของบัณฑิตศึกษา</t>
  </si>
  <si>
    <t>จำนวนทุนปริญญาเอก  (ทุนใหม่)</t>
  </si>
  <si>
    <t>ค่าเฉลี่ย Journal Impact Factor ของผลงานตีพิมพ์</t>
  </si>
  <si>
    <t>จำนวนบทความวิจัยที่ได้รับการอ้างอิงในระดับนานาชาติ (Citation)</t>
  </si>
  <si>
    <t xml:space="preserve">  อื่นๆ (ถ้ามี)  </t>
  </si>
  <si>
    <t xml:space="preserve">  งานเผยแพร่เทคโนโลยีและพัฒนาเชิงพาณิชย์ (ถ้ามี) (ครั้ง)</t>
  </si>
  <si>
    <t xml:space="preserve">   Journal Club</t>
  </si>
  <si>
    <t xml:space="preserve">   การบริหารจัดการ (การประชุมเครือข่าย/ครั้ง) </t>
  </si>
  <si>
    <t xml:space="preserve">   Proposal ที่ได้รับการสนับสนุน (ถ้ามี)(ข้อเสนอ)</t>
  </si>
  <si>
    <t xml:space="preserve">   Proposal ที่เสนอขอทุน(ถ้ามี) (ชิ้น/ข้อเสนอ)</t>
  </si>
  <si>
    <t>รวม</t>
  </si>
  <si>
    <t>ปีที่ 5</t>
  </si>
  <si>
    <t>ปีที่ 4</t>
  </si>
  <si>
    <t>ปีที่ 3</t>
  </si>
  <si>
    <t>ปีที่ 2</t>
  </si>
  <si>
    <t>ปีที่ 1</t>
  </si>
  <si>
    <t>ผลที่ได้</t>
  </si>
  <si>
    <t>ตัวชี้วัด</t>
  </si>
  <si>
    <t>9.2  ผลการดำเนินงานตามแผนงานโครงการ</t>
  </si>
  <si>
    <t>15.3 อื่นๆ จำนวนอาจารย์ที่เป็นอาจารย์ที่ปรึกษาหรืออาจารย์ที่ปรึกษาร่วมให้แก่สถาบันในต่างประเทศ</t>
  </si>
  <si>
    <t>15.2 ความร่วมมือกับหน่วยงาน/สถาบันในต่างประเทศ</t>
  </si>
  <si>
    <t>15.1 รางวัลที่ได้รับด้านวิจัยและบัณฑิตศึกษา</t>
  </si>
  <si>
    <t>อื่น ๆ</t>
  </si>
  <si>
    <t>มี</t>
  </si>
  <si>
    <t>ปรับปรุง</t>
  </si>
  <si>
    <t>ฐานข้อมูล /website ของสาขา (มี/ปรับปรุง)</t>
  </si>
  <si>
    <t>11.2 ระดับปริญญาเอก</t>
  </si>
  <si>
    <t>ตำแหน่งทางวิชาการของอาจารย์ที่เพิ่มขึ้น</t>
  </si>
  <si>
    <t>4.3   ระดับนานาชาติ  ไม่อยู่ในฐาน ISI</t>
  </si>
  <si>
    <t>4.2   ระดับนานาชาติ  ในฐาน ISI</t>
  </si>
  <si>
    <t>4.1   ระดับชาติ</t>
  </si>
  <si>
    <t>ผลงานตีพิมพ์ในวารสารวิชาการจากบัณฑิตศึกษา (ชิ้น)</t>
  </si>
  <si>
    <t>ผลงานตีพิมพ์ในวารสารวิชาการจากอาจารย์ (ชิ้น)</t>
  </si>
  <si>
    <t>จำนวนนักศึกษาบัณฑิตศึกษาที่เป็นต่างชาติ (รับใหม่)</t>
  </si>
  <si>
    <t>1.2 ระดับปริญญาเอก</t>
  </si>
  <si>
    <t>จำนวนนักศึกษาบัณฑิตศึกษา  (รับใหม่)</t>
  </si>
  <si>
    <t>เป้าหมาย</t>
  </si>
  <si>
    <t>ปี 52</t>
  </si>
  <si>
    <t>ปี 51</t>
  </si>
  <si>
    <t>ปี 50</t>
  </si>
  <si>
    <t>baseline</t>
  </si>
  <si>
    <t>Output ตาม KPI ที่ Commit ของสาขาความเป็นเลิศเภสัชศาสตร์</t>
  </si>
  <si>
    <t>เภสัชศาสตร์</t>
  </si>
  <si>
    <t>สถานที่</t>
  </si>
  <si>
    <t xml:space="preserve">    DoE/Report/9.2 ผลการดำเนินงานตามแผนงานโครงการ </t>
  </si>
  <si>
    <t>อาจารย์</t>
  </si>
  <si>
    <t>PPB</t>
  </si>
  <si>
    <t>DDS</t>
  </si>
  <si>
    <t xml:space="preserve">          4.2  ระดับนานาชาติ ในฐานข้อมูล ISI (เช็คจาก   http://www.isiknowledge.com)</t>
  </si>
  <si>
    <t xml:space="preserve">  การพัฒนาบุคลากร (ถ้ามี)  (ครั้ง)</t>
  </si>
  <si>
    <t>20 (15)</t>
  </si>
  <si>
    <t xml:space="preserve">           4.1  ตีพิมพ์ระดับชาติ</t>
  </si>
  <si>
    <t>4 (3 ชิ้น)</t>
  </si>
  <si>
    <t>13 (9.5 ชิ้น)</t>
  </si>
  <si>
    <r>
      <t xml:space="preserve">3.1 ระดับชาติ   </t>
    </r>
    <r>
      <rPr>
        <i/>
        <sz val="16"/>
        <rFont val="TH SarabunPSK"/>
        <family val="2"/>
      </rPr>
      <t>(ผลงานตามสัดส่วน DoE)</t>
    </r>
  </si>
  <si>
    <r>
      <t xml:space="preserve">3.2 ระดับนานาชาติในฐาน ISI </t>
    </r>
    <r>
      <rPr>
        <i/>
        <sz val="16"/>
        <rFont val="TH SarabunPSK"/>
        <family val="2"/>
      </rPr>
      <t>(ผลงานตามสัดส่วน DoE)</t>
    </r>
  </si>
  <si>
    <r>
      <t xml:space="preserve">3.3 ระดับนานาชาติไม่อยู่ในฐาน ISI </t>
    </r>
    <r>
      <rPr>
        <i/>
        <sz val="16"/>
        <rFont val="TH SarabunPSK"/>
        <family val="2"/>
      </rPr>
      <t>(ผลงานตามสัดส่วน DoE)</t>
    </r>
  </si>
  <si>
    <r>
      <t>10.2 ทุนอื่น ๆ</t>
    </r>
    <r>
      <rPr>
        <b/>
        <sz val="16"/>
        <rFont val="TH SarabunPSK"/>
        <family val="2"/>
      </rPr>
      <t xml:space="preserve"> </t>
    </r>
  </si>
  <si>
    <t>9.1  ศาสตราจารย์ (อยู่ระหว่างการพิจารณาผลงาน)</t>
  </si>
  <si>
    <t>9.2  รองศาสตราจารย์ (อยู่ระหว่างการพิจารณาผลงาน)</t>
  </si>
  <si>
    <t>9.3  ผู้ช่วยศาสตราจารย์ (อยู่ระหว่างการพิจารณาผลงาน)</t>
  </si>
  <si>
    <t>0 (1)</t>
  </si>
  <si>
    <t>2 (2)</t>
  </si>
  <si>
    <t>0 (2)</t>
  </si>
  <si>
    <t>49 (32 ชิ้น)</t>
  </si>
  <si>
    <t>1.1 ระดับปริญญาโท (ภาคสมทบ)</t>
  </si>
  <si>
    <t>เงินทุนวิจัยจากภายนอกที่ได้รับการสนับสนุน (ล้านบาท)</t>
  </si>
  <si>
    <t>0 (5)</t>
  </si>
  <si>
    <t>Retention Time ปโท ภาคปกติ</t>
  </si>
  <si>
    <t>Retention Time ปโท ภาคสมทบ</t>
  </si>
  <si>
    <t>Retention Time ปเอก</t>
  </si>
  <si>
    <t>3.50 (4.20)</t>
  </si>
  <si>
    <t>11.1 ระดับปริญญาโท  (ภาคสมทบ)</t>
  </si>
  <si>
    <r>
      <t xml:space="preserve">จำนวนผลงานที่ได้รับการจดสิทธิบัตรหรืออนุสิทธิบัตร 
</t>
    </r>
    <r>
      <rPr>
        <sz val="16"/>
        <rFont val="TH SarabunPSK"/>
        <family val="2"/>
      </rPr>
      <t>(ผลงานที่ยื่นคำขอแล้ว/</t>
    </r>
    <r>
      <rPr>
        <i/>
        <sz val="16"/>
        <rFont val="TH SarabunPSK"/>
        <family val="2"/>
      </rPr>
      <t>ไม่นับซ้ำ</t>
    </r>
    <r>
      <rPr>
        <sz val="16"/>
        <rFont val="TH SarabunPSK"/>
        <family val="2"/>
      </rPr>
      <t>)</t>
    </r>
    <r>
      <rPr>
        <i/>
        <sz val="16"/>
        <rFont val="TH SarabunPSK"/>
        <family val="2"/>
      </rPr>
      <t xml:space="preserve"> </t>
    </r>
  </si>
  <si>
    <r>
      <t xml:space="preserve">จำนวนหลักสูตรนานาชาติ </t>
    </r>
    <r>
      <rPr>
        <sz val="16"/>
        <rFont val="TH SarabunPSK"/>
        <family val="2"/>
      </rPr>
      <t>(อยู่ระหว่างดำเนินการ)</t>
    </r>
  </si>
  <si>
    <t>วิเทศ</t>
  </si>
  <si>
    <t>งานแผนฯ</t>
  </si>
  <si>
    <t>นันธิญาน์</t>
  </si>
  <si>
    <t>บัณฑิต</t>
  </si>
  <si>
    <t>ปาณิสรา</t>
  </si>
  <si>
    <t>วิจัย</t>
  </si>
  <si>
    <t>ปาริฉัตร/ปิติมา</t>
  </si>
  <si>
    <r>
      <t>การพัฒนาบุคลากร</t>
    </r>
    <r>
      <rPr>
        <i/>
        <sz val="10"/>
        <rFont val="Tahoma"/>
        <family val="2"/>
      </rPr>
      <t xml:space="preserve"> (ไปต่างประเทศ)</t>
    </r>
  </si>
  <si>
    <t>-9.2.6</t>
  </si>
  <si>
    <t>งานเผยแพร่เทคโนโลยีและพัฒนาเชิงพาณิชย์</t>
  </si>
  <si>
    <t>-9.2.5</t>
  </si>
  <si>
    <t>บว/วิจัย</t>
  </si>
  <si>
    <t>ปาณิสรา/ปาริฉัตร</t>
  </si>
  <si>
    <t>Journal Club</t>
  </si>
  <si>
    <t>-9.2.4</t>
  </si>
  <si>
    <t>การบริหารจัดการ (การประชุมเครือข่าย/ครั้ง)</t>
  </si>
  <si>
    <t>-9.2.3</t>
  </si>
  <si>
    <t>Proposal ที่ได้รับการสนับสนุน</t>
  </si>
  <si>
    <t>-9.2.2</t>
  </si>
  <si>
    <t>Proposal ที่เสนอขอทุน</t>
  </si>
  <si>
    <t>-9.2.1</t>
  </si>
  <si>
    <t>ความร่วมมือกับหน่วยงาน/สถาบันในต่างประเทศ</t>
  </si>
  <si>
    <t>รางวัลที่ได้รับด้านวิจัยและบัณฑิตศึกษา</t>
  </si>
  <si>
    <t>รองฯวิจัยเพิ่มเติม</t>
  </si>
  <si>
    <t>จำนวนหลักสูตรนานาชาติ</t>
  </si>
  <si>
    <t>ฐานข้อมูล /website ของสาขาความเป็นเลิศเภสัชศาสตร์</t>
  </si>
  <si>
    <t>ตำแหน่งทางวิชาการที่เพิ่มขึ้น</t>
  </si>
  <si>
    <t>เงินทุนวิจัยจากภายนอกที่ได้รับการสนับสนุน</t>
  </si>
  <si>
    <t>จำนวนผลงานที่ได้รับการจดสิทธิบัตรหรืออนุสิทธิบัตร</t>
  </si>
  <si>
    <t>ผลงานตีพิมพ์ในวารสารวิชาการจากบัณฑิตศึกษา  ไม่อยุ่ใน ISI</t>
  </si>
  <si>
    <t>ผลงานตีพิมพ์ในวารสารวิชาการจากบัณฑิตศึกษา  ISI</t>
  </si>
  <si>
    <t>ผลงานตีพิมพ์ในวารสารวิชาการจากบัณฑิตศึกษา  ชาติ</t>
  </si>
  <si>
    <t>ผลงานตีพิมพ์ในวารสารวิชาการจากอาจารย์  ไม่อยุ่ใน ISI</t>
  </si>
  <si>
    <t>ผลงานตีพิมพ์ในวารสารวิชาการจากอาจารย์  ISI</t>
  </si>
  <si>
    <t>ผลงานตีพิมพ์ในวารสารวิชาการจากอาจารย์  ชาติ</t>
  </si>
  <si>
    <t xml:space="preserve">นักศึกษาระดับบัณฑิตศึกษาที่เป็นต่างชาติ (ใหม่) </t>
  </si>
  <si>
    <t>นักศึกษาระดับบัณฑิตศึกษา(ใหม่)</t>
  </si>
  <si>
    <t>1.1-1.2</t>
  </si>
  <si>
    <t>เจ้าภาพดำเนินการ</t>
  </si>
  <si>
    <t>หน่วยงาน</t>
  </si>
  <si>
    <t>ผุ้รับผิดชอบ</t>
  </si>
  <si>
    <t xml:space="preserve">sheet </t>
  </si>
  <si>
    <t>เรื่องที่จัด</t>
  </si>
  <si>
    <t>วันที่จัด</t>
  </si>
  <si>
    <t>รายชื่อผู้เข้าร่วม</t>
  </si>
  <si>
    <t>วิจัย/วิเทศ</t>
  </si>
  <si>
    <t xml:space="preserve">9.2  ผลการดำเนินงานตามแผนงานโครงการ
</t>
  </si>
  <si>
    <t xml:space="preserve">        4. Journal Club</t>
  </si>
  <si>
    <t>24(12)</t>
  </si>
  <si>
    <t>เภสัชเวทและเภสัชพฤกษศาสตร์</t>
  </si>
  <si>
    <t>14. การจัดประชุมวิชาการนานาชาติ</t>
  </si>
  <si>
    <t>ชื่องานประชุม</t>
  </si>
  <si>
    <t>วันที่-ระยะเวลา จัดงาน</t>
  </si>
  <si>
    <t>วัตถุประสงค์ของงานประชุม</t>
  </si>
  <si>
    <t>ผลที่ได้รับ</t>
  </si>
  <si>
    <t>หน่วยงานที่ร่วมมือ</t>
  </si>
  <si>
    <t>ชื่อสมาชิกที่ดำเนินการ</t>
  </si>
  <si>
    <t>กิจกรรม/ลักษณะความร่วมมือ</t>
  </si>
  <si>
    <t>เริ่มต้น-สิ้นสุด</t>
  </si>
  <si>
    <t>ผลที่ได้ (หากมี)</t>
  </si>
  <si>
    <t>จำนวนผู้เข้าร่วมประชุม(คน)</t>
  </si>
  <si>
    <t>3.    ผลงานตีพิมพ์ในวารสารวิชาการจากอาจารย์ของสาขาความเป็นเลิศเภสัชศาสตร์</t>
  </si>
  <si>
    <t xml:space="preserve">           3.1  ตีพิมพ์ระดับชาติ</t>
  </si>
  <si>
    <t>3.ผลงานตีพิมพ์ในวารสารวิชาการจากอาจารย์ของสาขาความเป็นเลิศเภสัชศาสตร์</t>
  </si>
  <si>
    <t xml:space="preserve">           3.2 ระดับนานาชาติ ในฐานข้อมูล ISI  (ค้นจาก   http://www.isiknowledge.com)</t>
  </si>
  <si>
    <t>นับตามสัดส่วน</t>
  </si>
  <si>
    <t>นับตามขชิ้น</t>
  </si>
  <si>
    <t>ชื่อผู้เขียน (ครบทุกคน-Authors)</t>
  </si>
  <si>
    <t xml:space="preserve">ปีที่ตีพิมพ์(Year) </t>
  </si>
  <si>
    <t xml:space="preserve">ชื่อเรื่อง (title)  </t>
  </si>
  <si>
    <t>ชื่อวารสาร (ระบุชื่อเต็ม-Journal name)</t>
  </si>
  <si>
    <t>ภาษาที่ตีพิมพ์</t>
  </si>
  <si>
    <t xml:space="preserve">Journal Impact  factor 
</t>
  </si>
  <si>
    <t xml:space="preserve">          3.3 ระดับนานาชาติ  ไม่อยู่ในฐานข้อมูล ISI  </t>
  </si>
  <si>
    <t xml:space="preserve">ชื่อผู้เขียน  </t>
  </si>
  <si>
    <t xml:space="preserve">ปีที่ตีพิมพ์ </t>
  </si>
  <si>
    <t xml:space="preserve">ชื่อวารสาร  </t>
  </si>
  <si>
    <t>ภาษา</t>
  </si>
  <si>
    <t>ชื่อฐานข้อมูล</t>
  </si>
  <si>
    <t xml:space="preserve">ชื่อบทความที่ได้รับการอ้างอิง </t>
  </si>
  <si>
    <t xml:space="preserve">6. ค่าเฉลี่ย Journal Impact Factor ของผลงานตีพิมพ์  </t>
  </si>
  <si>
    <t xml:space="preserve">ชื่อวารสาร(Jounal) ที่ตีพิมพ์บทความวิจัย </t>
  </si>
  <si>
    <t xml:space="preserve"> ค่า Impact factor</t>
  </si>
  <si>
    <t xml:space="preserve">AAPS PHARMSCITECH   </t>
  </si>
  <si>
    <t xml:space="preserve">ACTA CRYSTALLOGR E  </t>
  </si>
  <si>
    <t xml:space="preserve">ANAL BIOCHEM        </t>
  </si>
  <si>
    <t>7. จำนวนผลงานที่ได้รับการจดสิทธิบัตรหรืออนุสิทธิบัตร</t>
  </si>
  <si>
    <t>ชื่อผลงานวิจัยที่ได้รับการจดทะเบียน/
ชื่องานสร้างสรรค์ที่ได้ลิขสิทธิ์</t>
  </si>
  <si>
    <t>ชื่อเจ้าของผลงาน</t>
  </si>
  <si>
    <t>ประเทศที่จด</t>
  </si>
  <si>
    <t xml:space="preserve">วันที่ยื่นจด  </t>
  </si>
  <si>
    <t>เลขที่คำขอ</t>
  </si>
  <si>
    <t>เลขที่สิทธิบัตร/อนุสิทธิบัตร</t>
  </si>
  <si>
    <t xml:space="preserve">สถานะ </t>
  </si>
  <si>
    <t>8  เงินทุนวิจัยจากภายนอกที่ได้รับการสนับสนุนของสาขาความเป็นเลิศเภสัชศาสตร์</t>
  </si>
  <si>
    <t>ชื่อโครงการวิจัย</t>
  </si>
  <si>
    <t>คณะผู้ดำเนินการวิจัย</t>
  </si>
  <si>
    <t>สัดส่วน (%)</t>
  </si>
  <si>
    <t xml:space="preserve">แหล่งทุน </t>
  </si>
  <si>
    <t>ระยะเวลาดำเนินการ
เริ่มต้น-สิ้นสุดตามสัญญา</t>
  </si>
  <si>
    <t>งบประมาณที่ได้รับ
ช่วงที่รายงาน</t>
  </si>
  <si>
    <t xml:space="preserve"> %ผลงาน
ของ DoE</t>
  </si>
  <si>
    <t>กำลังดำเนินการ</t>
  </si>
  <si>
    <t>สิ้นสุด</t>
  </si>
  <si>
    <t xml:space="preserve">9.2   ผลการดำเนินงานตามแผนงานโครงการ         </t>
  </si>
  <si>
    <t xml:space="preserve">        1. Proposal ที่เสนอขอทุน(ถ้ามี) (ชิ้น/ข้อเสนอ)                                                                                                                                                                                                                                          </t>
  </si>
  <si>
    <t>ระยะเวลา</t>
  </si>
  <si>
    <t>คณะผู้ดำเนินการวิจัย 
(% การรับผิดชอบ)</t>
  </si>
  <si>
    <t>งบประมาณ
ที่เสนอขอ</t>
  </si>
  <si>
    <t xml:space="preserve">9.2  ผลการดำเนินงานตามแผนงานโครงการ          </t>
  </si>
  <si>
    <t xml:space="preserve">  DoE/Report/9.2 ผลการดำเนินงานตามแผนงานโครงการ </t>
  </si>
  <si>
    <t xml:space="preserve">       2. Proposal ที่ได้รับการสนับสนุน (ถ้ามี)(ข้อเสนอ)                                                                                                                                                                                                                                                        </t>
  </si>
  <si>
    <t>คณะผู้ดำเนินการวิจัย (% การรับผิดชอบ)</t>
  </si>
  <si>
    <t>งบประมาณที่เสนอขอ</t>
  </si>
  <si>
    <t>9.2   ผลการดำเนินงานตามแผนงานโครงการ</t>
  </si>
  <si>
    <t xml:space="preserve">         5. งานเผยแพร่เทคโนโลยีและพัฒนาเชิงพาณิชย์ (ถ้ามี)</t>
  </si>
  <si>
    <t>ลักษณะการเผยแพร่
 (จัดอบรมสัมมนา,บรรยายพิเศษ,ฯลฯ)</t>
  </si>
  <si>
    <t xml:space="preserve">วัน เดือน ปี
</t>
  </si>
  <si>
    <t>ประเภทผู้เข้าร่วมรับการเผยแพร่ฯ
(เช่น เทศบาล อบตฯ) และจำนวนโดยประมาณ (คน)</t>
  </si>
  <si>
    <t xml:space="preserve">Journal Impact factor </t>
  </si>
  <si>
    <t>0 (3)</t>
  </si>
  <si>
    <t>9. ตำแหน่งทางวิชาการของอาจารย์ที่เพิ่มขึ้นของสาขาความเป็นเลิศเภสัชศาสตร์</t>
  </si>
  <si>
    <t xml:space="preserve">          9.1  ศาสตราจารย์</t>
  </si>
  <si>
    <t>ชื่อ-นามสกุล</t>
  </si>
  <si>
    <t>คณะ/หน่วยงาน</t>
  </si>
  <si>
    <t>ตำแหน่งในขณะที่ขอตั้ง
สาขาความเป็นเลิศ</t>
  </si>
  <si>
    <t>วันที่ได้รับแต่งตั้ง</t>
  </si>
  <si>
    <t>รองศาสตราจารย์</t>
  </si>
  <si>
    <t>อยู่ระหว่างพิจารณา</t>
  </si>
  <si>
    <t>ยื่นขอเมื่อวันที่ 26 ก.ค. 54</t>
  </si>
  <si>
    <t xml:space="preserve">           9.2  รองศาสตราจารย์</t>
  </si>
  <si>
    <t>ผู้ช่วยศาสตราจารย์</t>
  </si>
  <si>
    <t xml:space="preserve">            9.3  ผู้ช่วยศาสตราจารย์</t>
  </si>
  <si>
    <t xml:space="preserve">9.2   ผลการดำเนินงานตามแผนงานโครงการ            </t>
  </si>
  <si>
    <t xml:space="preserve">         3.  การบริหารจัดการ (การประชุมเครือข่าย/ครั้ง)</t>
  </si>
  <si>
    <t>รายการ
(ประชุมคณะกรรมการอำนวยการ , คณะกรรมการดำเนินการ,การสร้างทีมวิจัย ฯลฯ)</t>
  </si>
  <si>
    <t>เรื่อง</t>
  </si>
  <si>
    <t>วัน เดือน ปี</t>
  </si>
  <si>
    <t xml:space="preserve">   DoE/Report/9.2 ผลการดำเนินงานตามแผนงานโครงการ </t>
  </si>
  <si>
    <t xml:space="preserve">       6. การพัฒนาบุคลากร(ถ้ามี)(ครั้ง)</t>
  </si>
  <si>
    <t>ชื่อผู้เข้าร่วมพัฒนาบุคลากร</t>
  </si>
  <si>
    <t>ลักษณะการพัฒนา 
(ดูงาน , อบรม  , สัมมนา)</t>
  </si>
  <si>
    <t>ระยะเวลา (เริ่มต้น-สิ้นสุด)</t>
  </si>
  <si>
    <t>30,000.-</t>
  </si>
  <si>
    <t>ดร.        15 คน</t>
  </si>
  <si>
    <t>PBP หน่วยวิจัยพอลิเมอร์ทางเภสัชกรรมและชีวการแพทย์</t>
  </si>
  <si>
    <t>รศ.         2 คน</t>
  </si>
  <si>
    <t xml:space="preserve">MP   หน่วยวิจัยเภสัชกรรมเชิงโมเลกุล </t>
  </si>
  <si>
    <t>ผศ.ดร.  25 คน</t>
  </si>
  <si>
    <t xml:space="preserve">MNP หน่วยวิจัยผลิตภัณฑ์ทางทะเล </t>
  </si>
  <si>
    <t>รศ.ดร.  16 คน</t>
  </si>
  <si>
    <t>PPB  สถานวิจัยยาสมุนไพรและเทคโนโลยีชีวภาพทางเภสัชกรรม</t>
  </si>
  <si>
    <t>ศ.ดร.      1 คน</t>
  </si>
  <si>
    <t xml:space="preserve">DDS Drug Delivery System Excellence Center </t>
  </si>
  <si>
    <t>คน</t>
  </si>
  <si>
    <r>
      <t xml:space="preserve">ศ.ดร.  1  คน / รศ.ดร.  17 คน / รศ.  2 คน / ผศ.ดร.  23 คน / ดร.  15 คน   </t>
    </r>
    <r>
      <rPr>
        <b/>
        <sz val="10"/>
        <color indexed="22"/>
        <rFont val="Verdana"/>
        <family val="2"/>
      </rPr>
      <t>รวม 58 คน</t>
    </r>
  </si>
  <si>
    <t>รุกขพันธ์</t>
  </si>
  <si>
    <t>กรกมล</t>
  </si>
  <si>
    <t>ดร.</t>
  </si>
  <si>
    <t>นางสาว</t>
  </si>
  <si>
    <t>บริหารเภสัชกิจ</t>
  </si>
  <si>
    <t>อุดมอักษร</t>
  </si>
  <si>
    <t>ศิริพา</t>
  </si>
  <si>
    <t>สุธีรวุฒิ</t>
  </si>
  <si>
    <t>พงศ์เทพ</t>
  </si>
  <si>
    <t>ผศ.ดร.</t>
  </si>
  <si>
    <t>นาย</t>
  </si>
  <si>
    <t>ศรเลิศล้ำวาณิช</t>
  </si>
  <si>
    <t>กร</t>
  </si>
  <si>
    <t>ง้อสุรเชษฐ์</t>
  </si>
  <si>
    <t>สุรฉัตร</t>
  </si>
  <si>
    <t>รศ.ดร.</t>
  </si>
  <si>
    <t>ลือเกียรติบัณฑิต</t>
  </si>
  <si>
    <t>สงวน</t>
  </si>
  <si>
    <t>วนรรฆมณี</t>
  </si>
  <si>
    <t>อุษณีย์</t>
  </si>
  <si>
    <t>แสงเจริญ</t>
  </si>
  <si>
    <t>วรนุช</t>
  </si>
  <si>
    <t>นาง</t>
  </si>
  <si>
    <t>ฐานะวุฑฒ์</t>
  </si>
  <si>
    <t>ณัฐาศิริ</t>
  </si>
  <si>
    <t>MP</t>
  </si>
  <si>
    <t>วิวัฒนวงศา</t>
  </si>
  <si>
    <t>กมลทิพย์</t>
  </si>
  <si>
    <t>สูรพันธุ์</t>
  </si>
  <si>
    <t>สุชาดา</t>
  </si>
  <si>
    <t>ภัทรชยากุล</t>
  </si>
  <si>
    <t>สุทธิพร</t>
  </si>
  <si>
    <t>โรจน์พิบูลสถิตย์</t>
  </si>
  <si>
    <t>มาลี</t>
  </si>
  <si>
    <t>กสิวงศ์</t>
  </si>
  <si>
    <t>ศรีรัตน์</t>
  </si>
  <si>
    <t>วงศ์ภูวรักษ์</t>
  </si>
  <si>
    <t>โพยม</t>
  </si>
  <si>
    <t>MNP</t>
  </si>
  <si>
    <t>แก้วสุวรรณ</t>
  </si>
  <si>
    <t>สิรีวรรณ</t>
  </si>
  <si>
    <t>เดชอดิศัย</t>
  </si>
  <si>
    <t>สุกัญญา</t>
  </si>
  <si>
    <t>แก้วประดับ</t>
  </si>
  <si>
    <t>นิวัติ</t>
  </si>
  <si>
    <t>ภูริพัฒนาวงษ์</t>
  </si>
  <si>
    <t>จินดาพร</t>
  </si>
  <si>
    <t>พลับรู้การ</t>
  </si>
  <si>
    <t>อนุชิต</t>
  </si>
  <si>
    <t>ยืนยงสวัสดิ์</t>
  </si>
  <si>
    <t>สุปรียา</t>
  </si>
  <si>
    <t>ศุภธีรสกุล</t>
  </si>
  <si>
    <t>สนั่น</t>
  </si>
  <si>
    <t>กอธนะกุล</t>
  </si>
  <si>
    <t>ชูเกียรติ</t>
  </si>
  <si>
    <t>บุญเลี้ยง</t>
  </si>
  <si>
    <t>จุติมา</t>
  </si>
  <si>
    <t>MP / PBP</t>
  </si>
  <si>
    <t>ล้อมลิ้ม</t>
  </si>
  <si>
    <t>ลือลักษณ์</t>
  </si>
  <si>
    <t>แคนยุกต์</t>
  </si>
  <si>
    <t>ภูธร</t>
  </si>
  <si>
    <t>สงคราม</t>
  </si>
  <si>
    <t>เฉลิมเกียรติ</t>
  </si>
  <si>
    <t>รัตนพันธ์</t>
  </si>
  <si>
    <t>อดิศร</t>
  </si>
  <si>
    <t>ภัคพยัต</t>
  </si>
  <si>
    <t>ณัฐธิดา</t>
  </si>
  <si>
    <t>พิชญากร</t>
  </si>
  <si>
    <t>วิวัฒน์</t>
  </si>
  <si>
    <t>อำนวยกิจ</t>
  </si>
  <si>
    <t>ธนภร</t>
  </si>
  <si>
    <t>วิบุล</t>
  </si>
  <si>
    <t>รศ.</t>
  </si>
  <si>
    <t>แก้วนพรัตน์</t>
  </si>
  <si>
    <t>นัฎฐา</t>
  </si>
  <si>
    <t>อึ้งไพบูลย์</t>
  </si>
  <si>
    <t>สุวิภา</t>
  </si>
  <si>
    <t>หน่วยวิจัยคลินิกและเภสัชวิทยา</t>
  </si>
  <si>
    <t>ทองเรือง</t>
  </si>
  <si>
    <t>วิลาวัณย์</t>
  </si>
  <si>
    <t>รัตนจามิตร</t>
  </si>
  <si>
    <t>ฉวีวรรณ</t>
  </si>
  <si>
    <t>สถานวิจัยยาสมุนไพร (PPB)50%</t>
  </si>
  <si>
    <t>มหัทธนาดุลย์</t>
  </si>
  <si>
    <t>ศิริมา</t>
  </si>
  <si>
    <t>เหรียญมงคล</t>
  </si>
  <si>
    <t>วันทนา</t>
  </si>
  <si>
    <t>สกุลเผือก</t>
  </si>
  <si>
    <t>อธิป</t>
  </si>
  <si>
    <t>ตันสกุล</t>
  </si>
  <si>
    <t>พิมพ์พิมล</t>
  </si>
  <si>
    <t>หวังสินทวีกุล</t>
  </si>
  <si>
    <t>จุไรทิพย์</t>
  </si>
  <si>
    <t>วัฒนาภิรมย์สกุล</t>
  </si>
  <si>
    <t>ฉัตรชัย</t>
  </si>
  <si>
    <t>ติ๋วตระกูล</t>
  </si>
  <si>
    <t>สุภิญญา</t>
  </si>
  <si>
    <t>พาณิชยูปการนันท์</t>
  </si>
  <si>
    <t>ภาคภูมิ</t>
  </si>
  <si>
    <t>PBP</t>
  </si>
  <si>
    <t>วิวัฒนปฐพี</t>
  </si>
  <si>
    <t>ฤดีกร</t>
  </si>
  <si>
    <t>สถานวิจัยความเป็นเลิศนำส่งยา (DDS)50%</t>
  </si>
  <si>
    <t>โอวาทฬารพร</t>
  </si>
  <si>
    <t>ชิตชไม</t>
  </si>
  <si>
    <t>แก้วศรีจันทร์</t>
  </si>
  <si>
    <t>เจษฎี</t>
  </si>
  <si>
    <t>ศรีชนะ</t>
  </si>
  <si>
    <t>รุ่งนภา</t>
  </si>
  <si>
    <t>ศาสตราจารย์</t>
  </si>
  <si>
    <t>ตันติไชยากุล</t>
  </si>
  <si>
    <t>วิมล</t>
  </si>
  <si>
    <t>ศ.ดร.</t>
  </si>
  <si>
    <t>สงเคราะห์</t>
  </si>
  <si>
    <t>ศรัณยู</t>
  </si>
  <si>
    <t>อึ๊งโพธิ์</t>
  </si>
  <si>
    <t>ขวัญจิต</t>
  </si>
  <si>
    <t>จิตภักดีบดินทร์</t>
  </si>
  <si>
    <t>สมฤทัย</t>
  </si>
  <si>
    <t>รศ พค. 54</t>
  </si>
  <si>
    <t>บุญมี</t>
  </si>
  <si>
    <t>ประภาพร</t>
  </si>
  <si>
    <t>รศ มีค. 54</t>
  </si>
  <si>
    <t>เสน่ห์</t>
  </si>
  <si>
    <t>ปิ่นสุวรรณ</t>
  </si>
  <si>
    <t>สิริรัศมิ์</t>
  </si>
  <si>
    <t>ฟ้ารุ่งสาง</t>
  </si>
  <si>
    <t>ดำรงศักดิ์</t>
  </si>
  <si>
    <t>วรกุล</t>
  </si>
  <si>
    <t>นิมิตร</t>
  </si>
  <si>
    <t>ธีระพล</t>
  </si>
  <si>
    <t>CoE</t>
  </si>
  <si>
    <t>RC</t>
  </si>
  <si>
    <t>RU</t>
  </si>
  <si>
    <t>%ผลงานให้สถานวิจัย</t>
  </si>
  <si>
    <t>%ผลงานให้โครงการความเป็นเลิศ</t>
  </si>
  <si>
    <t>คำนำหน้า</t>
  </si>
  <si>
    <t>การแบ่งสัดส่วนผลงาน</t>
  </si>
  <si>
    <t>วุฒิการศึกษา</t>
  </si>
  <si>
    <t>ณ
มค - สค 54</t>
  </si>
  <si>
    <t>ตำแหน่ง</t>
  </si>
  <si>
    <t>สังกัดภาควิชา</t>
  </si>
  <si>
    <t>สถานวิจัยความเป็นเลิศ</t>
  </si>
  <si>
    <t>สถานวิจัย</t>
  </si>
  <si>
    <t>หน่วยวิจัย</t>
  </si>
  <si>
    <t>10.3  รายชื่อสมาชิกผู้เข้าร่วมโครงการสู่ความเป็นเลิศสาขาเภสัชศาสตร์ ระยะที่ 2  ทั้งหมดจำนวน  58 คน คิดตามสัดส่วนโครงการฯ 46 คน</t>
  </si>
  <si>
    <t>พัฒนาเมื่อมกราคม 2555</t>
  </si>
  <si>
    <t>เพิ่มเติมแบบฟอร์มการจัดสรรทุน</t>
  </si>
  <si>
    <t>http://doe.pharmacy.psu.ac.th/</t>
  </si>
  <si>
    <t xml:space="preserve">วัน เดือน ปี  ที่ปรับปรุง  </t>
  </si>
  <si>
    <t>URL</t>
  </si>
  <si>
    <t>12.  ฐานข้อมูล /website ของสาขาความเป็นเลิศเภสัชศาสตร์</t>
  </si>
  <si>
    <t>3 (2.5 ชิ้น)</t>
  </si>
  <si>
    <t xml:space="preserve">           15.1  รางวัลที่ได้รับด้านวิจัยและบัณฑิตศึกษา</t>
  </si>
  <si>
    <t xml:space="preserve">  15.2  ความร่วมมือกับหน่วยงาน/สถาบันในต่างประเทศ</t>
  </si>
  <si>
    <t>n/a</t>
  </si>
  <si>
    <t>.</t>
  </si>
  <si>
    <t xml:space="preserve"> % ผลงาน
ที่เป็นของDoE</t>
  </si>
  <si>
    <r>
      <t xml:space="preserve">ศ.ดร.  1  คน / รศ.ดร.  19 คน / รศ.  2 คน / ผศ.ดร.  23 คน / ดร.  13 คน   </t>
    </r>
    <r>
      <rPr>
        <b/>
        <sz val="10"/>
        <rFont val="Verdana"/>
        <family val="2"/>
      </rPr>
      <t>รวม 58 คน</t>
    </r>
  </si>
  <si>
    <t>42 (24.5 ชิ้น)</t>
  </si>
  <si>
    <t>2 (1)</t>
  </si>
  <si>
    <t>สถานะโครงการ</t>
  </si>
  <si>
    <t>งบประมาณทั้งโครงการ</t>
  </si>
  <si>
    <t>Volume</t>
  </si>
  <si>
    <t xml:space="preserve"> Page</t>
  </si>
  <si>
    <t>17 (9 ชิ้น)</t>
  </si>
  <si>
    <t>3.57(3.43)</t>
  </si>
  <si>
    <t>4 (3)</t>
  </si>
  <si>
    <t>มี/ปรับปรุง</t>
  </si>
  <si>
    <t>รอบรายงาน ปีที่ 3 (6 เดือน)  ระหว่างเดือนมีนาคม 2556 ถึงเดือนสิงหาคม 2556</t>
  </si>
  <si>
    <t>5. จำนวนบทความวิจัยที่ได้รับการอ้างอิงในระดับนานาชาติ (Citation) ปี 2013</t>
  </si>
  <si>
    <t>รายงาน 6 เดือน ปีที่ 3  ระหว่างเดือนมีนาคม 2556 ถึง สิงหาคม  2556</t>
  </si>
  <si>
    <t>ได้หารือในความร่วมมือที่จะเสริมสร้างความแข็งแรงด้านการศึกษาและการเรียนการสอนให้กับนักศึกษาของทั้ง 2 สถาบัน พร้อมทั้งแลกเปลี่ยนความรู้ด้านหลักสูตรการเรียนการสอน</t>
  </si>
  <si>
    <t>มาทำวิจัยที่ภาควิชาเภสัชเวทและเภสัชพฤกษศาสตร์ คณะเภสัชศาสตร์ มอ. เรื่อง "Biological activities and Phytochemical investigation from Natural products"</t>
  </si>
  <si>
    <t>1-31 ส.ค. 56</t>
  </si>
  <si>
    <t>การฝึกงานของนักศึกษาระดับปริญญาตรีคณะเภสัชศาสตร์หลักสูตร Pharm.D.</t>
  </si>
  <si>
    <t>ก.ย. 56 - ก.ย. 58</t>
  </si>
  <si>
    <t>มีการลงนามข้อตกลงความร่วมมือ และจะส่งนักศึกษาระดับปริญญาตรีคณะเภสัชศาสตร์หลักสูตร Pharm.D.ไปฝึกงานที่ SINGAPORE GENERAL HOSPITAL PTE LTD เป็นระยะเวลา 12 สัปดาห์ โดยช่วงแรก คือ 30 ก.ย. 56 - 8 พ.ย. 56 และช่วงที่ 2 คือ 11 พ.ย. 56 - 20 ธ.ค. 56</t>
  </si>
  <si>
    <t xml:space="preserve">Prof. Lothar Brecker                Institute of Organic Chemistry, University of Vienna </t>
  </si>
  <si>
    <t>วิจัยร่วม เรื่อง "NMR-based metabolomics to determine the key ingrediates in the sponge Pachastrissa nux"</t>
  </si>
  <si>
    <t>1 พ.ย. 56 -  30 พ.ย. 56</t>
  </si>
  <si>
    <t>ทำวิจัยในต่างประเทศ</t>
  </si>
  <si>
    <t xml:space="preserve">Effects of forms of weaning diets on acceptability, survival rate and growth in early juvenile Asian seabass (Lates calcarifer, Bloch).  </t>
  </si>
  <si>
    <t>Thai Fisheries Gazette</t>
  </si>
  <si>
    <t>29-39</t>
  </si>
  <si>
    <t>eng</t>
  </si>
  <si>
    <t>Nanoencapsulation of polyphenols for protective effect against colon-rectal cancer</t>
  </si>
  <si>
    <t xml:space="preserve">Biotechnology Advances </t>
  </si>
  <si>
    <t>514-523</t>
  </si>
  <si>
    <t>English</t>
  </si>
  <si>
    <t>Deproteinized natural rubber film forming polymeric solutions for nicotine transdermal delivery</t>
  </si>
  <si>
    <t xml:space="preserve">Pharmaceutical Development and Technology
</t>
  </si>
  <si>
    <t>1111-1121</t>
  </si>
  <si>
    <t xml:space="preserve">World Journal of Microbiology and Biotechnology 
</t>
  </si>
  <si>
    <t>1487-1497</t>
  </si>
  <si>
    <t xml:space="preserve">Acta Physiologiae Plantarum 
</t>
  </si>
  <si>
    <t>2611-2621</t>
  </si>
  <si>
    <t xml:space="preserve">Journal of Industrial Microbiology &amp; Biotechnology </t>
  </si>
  <si>
    <t>901-913</t>
  </si>
  <si>
    <t>Pharmaceutical Biology</t>
  </si>
  <si>
    <t>1047-1051</t>
  </si>
  <si>
    <t>Natural Product Research</t>
  </si>
  <si>
    <t>1213-1219</t>
  </si>
  <si>
    <t>3441-3444</t>
  </si>
  <si>
    <t>Food Chemistry</t>
  </si>
  <si>
    <t>458-463</t>
  </si>
  <si>
    <t>723-730</t>
  </si>
  <si>
    <t>New single isomer negatively charged beta-cyclodextrin derivatives as chiral selectors in capillary electrophoresis</t>
  </si>
  <si>
    <t>Electrophoresis</t>
  </si>
  <si>
    <t>1232-1240</t>
  </si>
  <si>
    <t>Natural Product Communications</t>
  </si>
  <si>
    <t>501-504</t>
  </si>
  <si>
    <t>684-686</t>
  </si>
  <si>
    <t>Phytochemistry</t>
  </si>
  <si>
    <t>79-84</t>
  </si>
  <si>
    <t>Applied Microbiology And Biotechnology</t>
  </si>
  <si>
    <t>3485-3497</t>
  </si>
  <si>
    <t>239-248</t>
  </si>
  <si>
    <t>Evaluation of cross-linked chitosan microparticles containing metronidazole for periodontitis treatment</t>
  </si>
  <si>
    <t>Materials Science &amp; Engineering C-Materials For Biological Applications</t>
  </si>
  <si>
    <t>1197-1202</t>
  </si>
  <si>
    <t>Conformations and spectroscopic properties of laccaic acid A in the gas phase and in implicit water</t>
  </si>
  <si>
    <t>Spectrochimica Acta Part A-Molecular And Biomolecular Spectroscopy</t>
  </si>
  <si>
    <t>125-134</t>
  </si>
  <si>
    <t>Aaps Pharmscitech</t>
  </si>
  <si>
    <t>321-331</t>
  </si>
  <si>
    <t>Deproteinised natural rubber used as a controlling layer membrane in reservoir-type nicotine transdermal patches</t>
  </si>
  <si>
    <t>Chemical Engineering Research &amp; Design</t>
  </si>
  <si>
    <t>520-529</t>
  </si>
  <si>
    <t>Wound-healing effect of ginsenoside Rd from leaves of Panax ginseng via cyclic AMP-dependent protein kinase pathway</t>
  </si>
  <si>
    <t>285-293</t>
  </si>
  <si>
    <t>Potential use of oil palm sap on lactic acid production and product adsorption on Dowex 66 resin as adsorbent</t>
  </si>
  <si>
    <t>23-31</t>
  </si>
  <si>
    <t>Accelerated Healing of Full-Thickness Wounds by Genipin-Crosslinked Silk Sericin/PVA Scaffolds</t>
  </si>
  <si>
    <t>Cells Tissues Organs</t>
  </si>
  <si>
    <t>224-238</t>
  </si>
  <si>
    <t>Anaerobe</t>
  </si>
  <si>
    <t xml:space="preserve">  -</t>
  </si>
  <si>
    <t xml:space="preserve"> 6-13</t>
  </si>
  <si>
    <t>Influence of lipids on the properties of solid lipid nanoparticles from microemulsion technique</t>
  </si>
  <si>
    <t xml:space="preserve">European Journal of Lipid Science and Technology
</t>
  </si>
  <si>
    <t>820-824</t>
  </si>
  <si>
    <t>An investigation of the anti-inflammatory potential of silk sericin</t>
  </si>
  <si>
    <t>Advanced Science Letters</t>
  </si>
  <si>
    <t>3615-3619</t>
  </si>
  <si>
    <t>Silk sericin ameliorates wound healing and its clinical efficacy in burn wounds</t>
  </si>
  <si>
    <t>Archives of Dermatological Research</t>
  </si>
  <si>
    <t>585-594</t>
  </si>
  <si>
    <t>The Thai Journal of Pharmaceutical Sciences</t>
  </si>
  <si>
    <t>117-124</t>
  </si>
  <si>
    <t>Formulation and evaluation of etoposide loaded aquasomes</t>
  </si>
  <si>
    <t>Journal of Nanopharmaceutics and Drug Delivery</t>
  </si>
  <si>
    <t>92-101</t>
  </si>
  <si>
    <t>Novel strategic innovations for designing drug delivery system using molecularly imprinted micro/nanobeads</t>
  </si>
  <si>
    <t>International Journal of Pharmaceutical Sciences Review and Research</t>
  </si>
  <si>
    <t>235-268</t>
  </si>
  <si>
    <t>Effects of components on and predictive modeling of microemulsion phase behavior in nonionic systems</t>
  </si>
  <si>
    <t>Journal of Applied Pharmaceutical Science</t>
  </si>
  <si>
    <t>001-006</t>
  </si>
  <si>
    <t>Physical stability of coconut oil lotions formulated using hydrophile-lipophile balance system of various emulsifier pairs</t>
  </si>
  <si>
    <t>International Journal of Pharmaceutical Compounding</t>
  </si>
  <si>
    <t>347-350</t>
  </si>
  <si>
    <t>Formulation and characterization of sunscreen creams with synergistic efficacy on SPF by combination of UV filters</t>
  </si>
  <si>
    <t>001-005</t>
  </si>
  <si>
    <t>Jitpukdeebodintra, S.</t>
  </si>
  <si>
    <t>Journal of Reports in Pharmaceutical Sciences</t>
  </si>
  <si>
    <t>73-79</t>
  </si>
  <si>
    <t xml:space="preserve">Screening for antimalarial and acetylcholinesterase inhibitory activities of some Iranian seaweeds
</t>
  </si>
  <si>
    <t>Research in Pharmaceutical Sciences</t>
  </si>
  <si>
    <t>113-118</t>
  </si>
  <si>
    <t xml:space="preserve">BioControl
</t>
  </si>
  <si>
    <t>471-482</t>
  </si>
  <si>
    <t>901-908</t>
  </si>
  <si>
    <t xml:space="preserve">Songklanakarin Journal of Science and Technology
</t>
  </si>
  <si>
    <t>197-201</t>
  </si>
  <si>
    <t>317-323</t>
  </si>
  <si>
    <t>A survey to determine the presence of the N-acetylglucosamine-6-sulfatase (G6S) gene mutation in Anglo-Nubian goats in southern Thailand</t>
  </si>
  <si>
    <t>Thai Journal of Veterinary Medicine</t>
  </si>
  <si>
    <t>99-103</t>
  </si>
  <si>
    <t>33-40</t>
  </si>
  <si>
    <t>Isolation of three antibacterial naphthoquinones from Plumbago indica roots and development of a validated quantitative HPLC analytical method</t>
  </si>
  <si>
    <t>Source: 2012, Natural Product Research, (21) 2020-2023</t>
  </si>
  <si>
    <t>Author(s) : Kaewbumrung S., Panichayupakaranant P.</t>
  </si>
  <si>
    <t>Antibacterial activity of Thai edible plants against gastrointestinal pathogenic bacteria and isolation of a new broad spectrum antibacterial polyisoprenylated benzophenone, chamuangone</t>
  </si>
  <si>
    <t>Source: 2012, Food Chemistry, (4) 826-831</t>
  </si>
  <si>
    <t>Author(s) : Sakunpak A., Panichayupakaranant P.</t>
  </si>
  <si>
    <t>Antibacterial, anti-inflammatory and anti-allergic activities of standardised pomegranate rind extract</t>
  </si>
  <si>
    <t xml:space="preserve">Source:  2010, Food Chemistry 123 (2), pp. 400-403 </t>
  </si>
  <si>
    <t>Author(s) :Panichayupakaranant P., Tewtrakul S., Yuenyongsawad S.</t>
  </si>
  <si>
    <t xml:space="preserve">Increased production of naphthoquinones in Impatiens balsamina root cultures by elicitation with methyl jasmonate </t>
  </si>
  <si>
    <t>Source: 2010, Bioresource Technology, 101 (22) , pp. 8777-8783.</t>
  </si>
  <si>
    <t xml:space="preserve">Author(s) :Sakunphueak A., Panichayupakaranant P.
</t>
  </si>
  <si>
    <t xml:space="preserve">Antimicrobial activity and stability of rhinacanthins-rich Rhinacanthus nasutus extract  </t>
  </si>
  <si>
    <t>Source:  2010,  Phytomedicine, 17 (5) , pp. 323-327.</t>
  </si>
  <si>
    <t xml:space="preserve">Author(s) :Puttarak P.,  Charoonratana T., Panichayupakaranant P. 
</t>
  </si>
  <si>
    <t xml:space="preserve">Preparation method and stability of ellagic acid-rich pomegranate fruit peel extract </t>
  </si>
  <si>
    <t xml:space="preserve">Source:   2010 , Pharmaceutical Biology, (2) 201-205. </t>
  </si>
  <si>
    <t xml:space="preserve">Author(s) :Panichayupakaranant P.,  Itsuriya A.,  Sirikatitham A.   </t>
  </si>
  <si>
    <t xml:space="preserve">Anti-allergic principles of Rhinacanthus nasutus leaves
</t>
  </si>
  <si>
    <t xml:space="preserve"> Source:  2009, Phytomedicine, (10) 929-934</t>
  </si>
  <si>
    <t xml:space="preserve">Author(s) :Tewtrakul S., Tansakul P., Panichayupakaranant P
</t>
  </si>
  <si>
    <r>
      <rPr>
        <sz val="14"/>
        <rFont val="TH SarabunPSK"/>
        <family val="2"/>
      </rPr>
      <t xml:space="preserve">Studies on complex formation between curcumin and Hg(II) ion by spectrophotometric method: A new approach to overcome peak overlap </t>
    </r>
    <r>
      <rPr>
        <u val="single"/>
        <sz val="14"/>
        <rFont val="TH SarabunPSK"/>
        <family val="2"/>
      </rPr>
      <t xml:space="preserve">
</t>
    </r>
  </si>
  <si>
    <t>Source:  2009, Central European Journal of Chemistry, (3) 388-394</t>
  </si>
  <si>
    <t xml:space="preserve">Author(s) : Waranyoupalin R., Wongnawa S., Wongnawa M., Pakawatchai C., Panichayupakaranant P., Sherdshoopongse P.
</t>
  </si>
  <si>
    <r>
      <rPr>
        <sz val="14"/>
        <rFont val="TH SarabunPSK"/>
        <family val="2"/>
      </rPr>
      <t xml:space="preserve">Effects of rhinacanthins from Rhinacanthus nasutus on nitric oxide, prostaglandin E2 and tumor necrosis factor-alpha releases using RAW264.7 macrophage cells
</t>
    </r>
    <r>
      <rPr>
        <u val="single"/>
        <sz val="14"/>
        <rFont val="TH SarabunPSK"/>
        <family val="2"/>
      </rPr>
      <t xml:space="preserve">
</t>
    </r>
  </si>
  <si>
    <t>Source : 2009, Phytomedicine, (6-7) 581-585</t>
  </si>
  <si>
    <t xml:space="preserve">Author(s) : Tewtrakul S., Tansakul P., Panichayupakaranant P.
</t>
  </si>
  <si>
    <t xml:space="preserve">Comparative antiulcer effect of Bisdemethoxy curcumin and Curcumin in a gastric ulcer model system </t>
  </si>
  <si>
    <t>Source :  2009, Phytomedicine, (4) 342-351</t>
  </si>
  <si>
    <t xml:space="preserve">Author(s) : Mahattanadul S.,  Nakamura T., Panichayupakaranant P., Phdoongsombut N., Tungsinmunkong K., Bouking P. 
</t>
  </si>
  <si>
    <t>Quantitative HPLC determination and extraction of anthraquinones in Senna alata leaves</t>
  </si>
  <si>
    <t xml:space="preserve">Source :  2009, Journal of Chromatographic Science, (3) 197-200  </t>
  </si>
  <si>
    <t xml:space="preserve">Author(s) : Panichayupakaranant P., Sakunpak A., Sakunphueak A.
</t>
  </si>
  <si>
    <t>Source:  2013, Journal of Natural Medicines 67 (1) , pp. 174-181</t>
  </si>
  <si>
    <t xml:space="preserve">Author(s) : Premprasert, C., Tewtrakul, S., Plubrukarn, A., Wungsintaweekul, J.   
</t>
  </si>
  <si>
    <t>Source: 2012, Phytochemistry, 83-91.</t>
  </si>
  <si>
    <t xml:space="preserve">Author(s) : Yodsaoue O.,  Sonprasit J.,  Karalai C. ,Ponglimanont C.,Tewtrakul S.,  Chantrapromma S.
</t>
  </si>
  <si>
    <t xml:space="preserve">Potential anti-inflammatory diterpenes from Premna obtusifolia
</t>
  </si>
  <si>
    <t>Source: 2012, Tetrahedron, (3) 819-829</t>
  </si>
  <si>
    <t>Author(s) : Salae A.-W., Rodjun A., Karalai C., Ponglimanont C., Chantrapromma S., Kanjana-Opas A., Tewtrakul S., Fun H.-K.</t>
  </si>
  <si>
    <t xml:space="preserve">Anti-HIV-1 integrase activity of Thai medicinal plants in longevity preparations 
</t>
  </si>
  <si>
    <t xml:space="preserve">Source: 2011, Songklanakarin Journal of Science and Technology, (6) 693-697. </t>
  </si>
  <si>
    <t xml:space="preserve">Author(s) : Bunluepuech K., Tewtrakul S. 
</t>
  </si>
  <si>
    <t xml:space="preserve">Anti-allergic activity of some selected plants in the genus Boesenbergia and Kaempferia
</t>
  </si>
  <si>
    <t>Source: 2011, Songklanakarin Journal of Science and Technology, (3) 301-304</t>
  </si>
  <si>
    <t xml:space="preserve">Author(s) : Madaka F., Tewtrakul S.
</t>
  </si>
  <si>
    <t xml:space="preserve">Pulcherrins D-R, potential anti-inflammatory diterpenoids from the roots of Caesalpinia pulcherrima 
</t>
  </si>
  <si>
    <t xml:space="preserve">Source: 2011, Tetrahedron 67 (36) , pp. 6838-6846, </t>
  </si>
  <si>
    <t xml:space="preserve">Author(s) : Yodsaoue, O., Karalai, C., Ponglimanont, C., Tewtrakul, S., Chantrapromma, S. 
</t>
  </si>
  <si>
    <t xml:space="preserve">Suppressive effects of methoxyflavonoids isolated from Kaempferia parviflora on inducible nitric oxide synthase (iNOS) expression
in RAW 264.7 cells 
</t>
  </si>
  <si>
    <t>Source: 2011, Journal of Ethnopharmacology, 136 (3) , pp. 488-495.</t>
  </si>
  <si>
    <t xml:space="preserve">Author(s) : Sae-Wong C.,  Matsuda H., Tewtrakul S., Tansakul P., Nakamura S., Nomura Y., Yoshikawa M.
</t>
  </si>
  <si>
    <t xml:space="preserve">Nitric oxide inhibitory activity of xanthones from the green fruits of cratoxylum formosum ssp. pruniflorum
</t>
  </si>
  <si>
    <t>Source: 2010, Australian Journal of Chemistry, (11) 1550-1556</t>
  </si>
  <si>
    <t xml:space="preserve">Author(s) :  Boonnak N., Khamthip A., Karalai C., Chantrapromma S., Ponglimanont C., Kanjana-Opas A., Tewtrakul S., 
Chantrapromma K., Fun H.-K., Kato S.
</t>
  </si>
  <si>
    <t xml:space="preserve">Potential anti-inflammatory diterpenoids from the roots of Caesalpinia mimosoides Lamk.
</t>
  </si>
  <si>
    <t>Source:  2010, Phytochemistry, (14-15) 1756-1764</t>
  </si>
  <si>
    <t xml:space="preserve">Author(s) : Yodsaoue O., Karalai C., Ponglimanont C., Tewtrakul S., Chantrapromma S.
</t>
  </si>
  <si>
    <t>Anti-inflammatory principles from Heritiera littoralis bark</t>
  </si>
  <si>
    <t>Source:  2010, Phytomedicine, (11) 851-855</t>
  </si>
  <si>
    <t xml:space="preserve">Author(s) :  Tewtrakul S., Tansakul P., Daengrot C., Ponglimanont C., Karalai C.
</t>
  </si>
  <si>
    <t xml:space="preserve">Azaphilone and isocoumarin derivatives from the endophytic fungus Penicillium sclerotiorum PSU-A13 </t>
  </si>
  <si>
    <t xml:space="preserve">Source:  2010, Chemical and Pharmaceutical Bulletin, (8) 1033-1036. </t>
  </si>
  <si>
    <t xml:space="preserve">Author(s) :  Arunpanichlert J.,  Rukachaisirikul V.,  Sukpondma Y.,  Phongpaichit S.,  Tewtrakul S.,Rungjindamai N., Sakayaroj J.
</t>
  </si>
  <si>
    <t xml:space="preserve">Anti-inflammatory mechanism of Kaempferia parviflora in murine macrophage cells (RAW 264.7) and in experimental animals </t>
  </si>
  <si>
    <t>Source: 2009, Journal of Ethnopharmacology 124 (3), pp. 576-580.</t>
  </si>
  <si>
    <t>Author(s) :  Sae-wong, C., Tansakul, P., Tewtrakul, S.</t>
  </si>
  <si>
    <t xml:space="preserve">Anti-inflammatory effects of compounds from Kaempferia parviflora and Boesenbergia pandurata 
</t>
  </si>
  <si>
    <t xml:space="preserve">Source: 2009,Food Chemistry 115 (2), pp. 534-538, </t>
  </si>
  <si>
    <t xml:space="preserve">Author(s) : Tewtrakul S., Subhadhirasakul S., Karalai C., Ponglimanont C., Cheenpracha S.
</t>
  </si>
  <si>
    <t xml:space="preserve">Nitric oxide inhibitory principles from Derris trifoliata stems
</t>
  </si>
  <si>
    <t>Source: 2009, Phytomedicine, (6-7) 568-572</t>
  </si>
  <si>
    <t xml:space="preserve">Author(s) :  Tewtrakul S., Cheenpracha S., Karalai C.
</t>
  </si>
  <si>
    <t xml:space="preserve">Effects of compounds from Garcinia mangostana on inflammatory mediators in RAW264.7 macrophage cells
</t>
  </si>
  <si>
    <t>Source: 2009, Journal of Ethnopharmacology 121 (3), pp. 379-382.</t>
  </si>
  <si>
    <t xml:space="preserve">Author(s) :  Tewtrakul, S., Wattanapiromsakul, C., Mahabusarakam, W.
</t>
  </si>
  <si>
    <t xml:space="preserve">Anti-inflammatory activity of diterpenes from Croton stellatopilosus on LPS-induced RAW264.7 cells
</t>
  </si>
  <si>
    <t>Source: 2013, Journal of Natural Medicines, (1) 174-181</t>
  </si>
  <si>
    <t xml:space="preserve">Author(s) :  Premprasert C., Tewtrakul S., Plubrukarn A., Wungsintaweekul J.
</t>
  </si>
  <si>
    <t>Methyl jasmonate and yeast extract stimulate mitragynine production in Mitragyna speciosa (Roxb.) Korth. shoot culture</t>
  </si>
  <si>
    <t>Source: 2012, Biotechnology Letters, 1-6</t>
  </si>
  <si>
    <t xml:space="preserve">Author(s) :  Wungsintaweekul J., Choo-malee J., Charoonratana T., Keawpradub N.
</t>
  </si>
  <si>
    <t xml:space="preserve">Antimicrobial, antioxidant activities and chemical composition of selected Thai spices
</t>
  </si>
  <si>
    <t>Source: 2010, Songklanakarin Journal of Science and Technology, (6) 589-598</t>
  </si>
  <si>
    <t xml:space="preserve">Author(s) :  Wungsintaweekul J., Sitthithaworn W., Putalun W., Pfeifhoffer H.W., Brantner A. </t>
  </si>
  <si>
    <t xml:space="preserve">Cloning and expression of 1-deoxy-d-xylulose 5-phosphate synthase cDNA from Croton stellatopilosus and expression of 2C-methyl-d-erythritol 4-phosphate synthase and geranylgeranyl diphosphate synthase, key enzymes of plaunotol biosynthesis
</t>
  </si>
  <si>
    <t>Source: 2010, Journal of Plant Physiology, (4) 292-300</t>
  </si>
  <si>
    <t xml:space="preserve">Author(s) :  Sitthithaworn W., Wungsintaweekul J., Sirisuntipong T., Charoonratana T., Ebizuka Y., De-Eknamkul W.
</t>
  </si>
  <si>
    <t xml:space="preserve">Controlled release of oral tetrahydrocurcumin from a novel Self-emulsifying Floating Drug Delivery System (SEFDDS)
</t>
  </si>
  <si>
    <t>Source: 2011, AAPS PharmSciTech, (1) 152-164</t>
  </si>
  <si>
    <t xml:space="preserve">Author(s) : Setthacheewakul S., Kedjinda W., Maneenuan D., Wiwattanapatapee R.
</t>
  </si>
  <si>
    <t xml:space="preserve">Development and evaluation of granule and emulsifiable concentrate formulations containing Derris elliptica extract for crop pest control
</t>
  </si>
  <si>
    <t>Source: 2009, Journal of Agricultural and Food Chemistry, (23) 11234-11241</t>
  </si>
  <si>
    <t xml:space="preserve">Author(s) :  Wiwattanapatapee R., Sae-Yun A., Petcharat J., Ovatlarnporn C., Itharat A.
</t>
  </si>
  <si>
    <t xml:space="preserve">Development and evaluation of self-microemulsifying liquid and pellet formulations of curcumin, and absorption studies in rats
</t>
  </si>
  <si>
    <t>Source: 2010, European Journal of Pharmaceutics and Biopharmaceutics, (3) 475-485</t>
  </si>
  <si>
    <t xml:space="preserve">Author(s) :  Setthacheewakul S., Mahattanadul S., Phadoongsombut N., Pichayakorn W., Wiwattanapatapee R. </t>
  </si>
  <si>
    <t xml:space="preserve">Physicochemical properties, in vitro release and in vivo evaluation of tramadol hydrochloride rectal suppository and rectal gel
</t>
  </si>
  <si>
    <t>Source: 2011, Asian Biomedicine, (2) 269-275</t>
  </si>
  <si>
    <t xml:space="preserve">Author(s) :  Reanmongkol W., Kaewnopparat N., Ratanajamit C. 
</t>
  </si>
  <si>
    <t xml:space="preserve">Acute and subchronic toxicity evaluation of the hydroethanolic extract of mangosteen pericarp
</t>
  </si>
  <si>
    <t>Source: 2010, Journal of Medicinal Plants Research, (10) 969-974</t>
  </si>
  <si>
    <t xml:space="preserve">Author(s) :  Hutadilok-Towatana N., Reanmongkol W., Wattanapiromsakul C., Bunkrongcheap R. </t>
  </si>
  <si>
    <t xml:space="preserve">Uterine relaxant effects of Curcuma aeruginosa Roxb. rhizome extracts
</t>
  </si>
  <si>
    <t>Source: 2009, Journal of Ethnopharmacology, (3) 433-443</t>
  </si>
  <si>
    <t xml:space="preserve">Author(s) :  Thaina P., Tungcharoen P., Wongnawa M., Reanmongkol W., Subhadhirasakul S. 
</t>
  </si>
  <si>
    <t xml:space="preserve">Effects of Morinda citrifolia aqueous fruit extract and its biomarker scopoletin on reflux esophagitis and gastric ulcer in rats
</t>
  </si>
  <si>
    <t>Source: 2011, Journal of Ethnopharmacology, (2) 243-250</t>
  </si>
  <si>
    <t xml:space="preserve">Author(s) :  Mahattanadul S., Ridtitid W., Nima S., Phdoongsombut N., Ratanasuwon P., Kasiwong S. 
</t>
  </si>
  <si>
    <t>Cytotoxic activity of acetogenins and styryl lactones isolated from Goniothalamus undulatus Ridl. Root extracts against a lung cancer cell line (COR-L23)</t>
  </si>
  <si>
    <t>Source: 2011, Phytomedicine, (6) 486-490</t>
  </si>
  <si>
    <t xml:space="preserve">Author(s) :  Tantithanaporn S., Wattanapiromsakul C., Itharat A., Keawpradub N. 
</t>
  </si>
  <si>
    <t xml:space="preserve">8-Isocyanoamphilecta-11(20),15-diene, a new antimalarial isonitrile diterpene from the sponge Ciocalapata sp.
</t>
  </si>
  <si>
    <t>Source: 2009, Canadian Journal of Chemistry, (5) 612-618</t>
  </si>
  <si>
    <t xml:space="preserve">Author(s) :  Wattanapiromsakul C., Chanthathamrongsiri N., Bussarawit S., Yuenyongsawad S., Plubrukarn A., Suwanborirux K.
</t>
  </si>
  <si>
    <t xml:space="preserve">In vitro activity of colistin or sulbactam in combination with fosfomycin or imipenem against clinical isolates of carbapenem-resistant acinetobacter baumannii producing OXA-23 carbapenemases
</t>
  </si>
  <si>
    <t>Source: 2011, Southeast Asian Journal of Tropical Medicine and Public Health, (4) 890-900</t>
  </si>
  <si>
    <t xml:space="preserve">Author(s) :  Santimaleeworagun W., Wongpoowarak P., Chayakul P., Pattharachayakul S., Tansakul P., Garey K.W.
</t>
  </si>
  <si>
    <t xml:space="preserve">Characteristics of gelatin from the skins of bigeye snapper, Priacanthus tayenus and Priacanthus macracanthus 
</t>
  </si>
  <si>
    <t xml:space="preserve">Source: 2009, Food Chemistry, (2) 445-451. </t>
  </si>
  <si>
    <t xml:space="preserve">Author(s) :  Oungbho, K., Visessanguan, W., Thiansilakul, Y., Roytrakul, S.
</t>
  </si>
  <si>
    <t>Development of a pH-responsive drug delivery system for enantioselective-controlled delivery of racemic drugs</t>
  </si>
  <si>
    <t>Source: Journal Of Controlled Release Volume: 142 Issue: 1 Pages: 122-131</t>
  </si>
  <si>
    <t>Author(s): Suedee, Roongnapa; Jantarat, Chutima; Lindner, Wolfgang; et al.</t>
  </si>
  <si>
    <t>Physicochemical Characterization and Stability of Rifampicin Liposome Dry Powder Formulations for Inhalation</t>
  </si>
  <si>
    <t>Source: Journal of Pharmaceutical Sciences Volume: 98 Issue: 2 Pages: 628-639</t>
  </si>
  <si>
    <t>Author(s): Changsan, Narumon; Chan, Hak-Kim; Separovic, Frances; et al.</t>
  </si>
  <si>
    <t>The Effect of Sericin from Various Extraction Methods on Cell Viability and Collagen Production</t>
  </si>
  <si>
    <t xml:space="preserve">Source: International Journal of Molecular Sciences Volume: 11 Issue: 5 Pages: 2200-2211 </t>
  </si>
  <si>
    <t>Author(s): Aramwit, Pornanong; Kanokpanont, Sorada; Nakpheng, Titpawan; et al.</t>
  </si>
  <si>
    <t>Monitoring of inflammatory mediators induced by silk sericin</t>
  </si>
  <si>
    <t xml:space="preserve">Source: Journal of Bioscience And Bioengineering Volume: 107 Issue: 5 Pages: 556-561 </t>
  </si>
  <si>
    <t>Author(s): Aramwit, Pornanong; Kanokpanont, Sorada; De-Eknamkul, Wanchai; et al.</t>
  </si>
  <si>
    <t>Formulation and characterization of silk sericin-PVA scaffold crosslinked with genipin</t>
  </si>
  <si>
    <t>Source: International Journal of Biological Macromolecules Volume: 47 Issue: 5 Pages: 668-675</t>
  </si>
  <si>
    <t>Author(s): Aramwit, Pornanong; Siritientong, Tippawan; Kanokpanont, Sorada; et al.</t>
  </si>
  <si>
    <t>Properties and antityrosinase activity of sericin from various extraction methods</t>
  </si>
  <si>
    <t xml:space="preserve">Source: Biotechnology And Applied Biochemistry Volume: 55 Pages: 91-98 </t>
  </si>
  <si>
    <t>Author(s): Aramwit, Pornanong; Damrongsakkul, Siriporn; Kanokpanont, Sorada; et al.</t>
  </si>
  <si>
    <t>The Effect of Sericin with Variable Amino-Acid Content from Different Silk Strains on the Production of Collagen and Nitric Oxide</t>
  </si>
  <si>
    <t xml:space="preserve">Source: Journal Of Biomaterials Science-Polymer Edition Volume: 20 Issue: 9 Pages: 1295-1306 </t>
  </si>
  <si>
    <t>The properties and stability of anthocyanins in mulberry fruits</t>
  </si>
  <si>
    <t xml:space="preserve">Source: Food Research International Volume: 43 Issue: 4 Pages: 1093-1097 </t>
  </si>
  <si>
    <t>Author(s): Aramwit, Pornanong; Bang, Nipaporn; Srichana, Teerapol</t>
  </si>
  <si>
    <t>The Effect of Sterilization Methods on the Physical Properties of Silk Sericin Scaffolds</t>
  </si>
  <si>
    <t xml:space="preserve">Source: AAPS Pharmscitech Volume: 12 Issue: 2 Pages: 771-781 </t>
  </si>
  <si>
    <t>Author(s): Siritientong, Tippawan; Srichana, Teerapol; Aramwit, Pornanong</t>
  </si>
  <si>
    <t>Further characterization of a bacteriocin produced by Lactobacillus paracasei HL32</t>
  </si>
  <si>
    <t xml:space="preserve">Source: Journal Of Applied Microbiology Volume: 106 Issue: 6 Pages: 1928-1940 </t>
  </si>
  <si>
    <t>Author(s): Pangsomboon, K.; Bansal, S.; Martin, G. P.; et al.</t>
  </si>
  <si>
    <t>Effectiveness of Inflammatory Cytokines Induced by Sericin Compared to Sericin in Combination With Silver Sulfadiazine Cream 
on Wound Healing</t>
  </si>
  <si>
    <t>Source:Wounds-A Compendium of Clinical Research And Practice Volume: 21 Issue: 8 Pages: 198-206</t>
  </si>
  <si>
    <t>Author(s): Aramwit, Pornanong; Kanokpanont, Sorada; Punyarit, Phaibul; et al.</t>
  </si>
  <si>
    <t>Potential applications of silk sericin, a natural protein from textile industry by-products</t>
  </si>
  <si>
    <t xml:space="preserve">Source: Waste Management &amp; Research Volume: 30 Issue: 3 Pages: 217-224 </t>
  </si>
  <si>
    <t>Author(s): Aramwit, Pornanong; Siritientong, Tippawan; Srichana, Teerapol</t>
  </si>
  <si>
    <t>Monitoring safety of liposomes containing rifampicin on respiratory cell lines and in vitro efficacy against Mycobacterium bovis 
in alveolar macrophages</t>
  </si>
  <si>
    <t xml:space="preserve">Source:Journal of Drug Targeting Volume: 17 Issue: 10 Pages: 751-762 </t>
  </si>
  <si>
    <t>Author(s): Changsan, Narumon; Nilkaeo, Athip; Pungrassami, Pethchawan; et al.</t>
  </si>
  <si>
    <t>Evaluation of the wound healing potential of Wedelia trilobata (L.) leaves</t>
  </si>
  <si>
    <t xml:space="preserve">Source: Journal of Ethnopharmacology Volume: 141 Issue: 3 Pages: 817-824 </t>
  </si>
  <si>
    <t>Author(s): Balekar, Neelam; Katkam, Nadpi Gangadhar; Nakpheng, Titpawan; et al.</t>
  </si>
  <si>
    <t>Isoniazid Proliposome Powders for Inhalation-Preparation, Characterization and Cell Culture Studies</t>
  </si>
  <si>
    <t xml:space="preserve">Source: International Journal of Molecular Sciences Volume: 12 Issue: 7 Pages: 4414-4434 </t>
  </si>
  <si>
    <t>Author(s): Rojanarat, Wipaporn; Changsan, Narumon; Tawithong, Ekawat; et al.</t>
  </si>
  <si>
    <t xml:space="preserve">Source: Cells Tissues Organs Volume: 197 Issue: 3 Pages: 224-238 </t>
  </si>
  <si>
    <t>Author(s): Aramwit, Pornanong; Siritienthong, Tippawan; Srichana, Teerapol; et al.</t>
  </si>
  <si>
    <t>Characterization of muco- and bioadhesive properties of chitosan, PVP, and chitosan/PVP blends and release of amoxicillin 
from alginate beads coated with chitosan/PVP</t>
  </si>
  <si>
    <t>Source: Drug Development and Industrial Pharmacy Volume: 37 Issue: 4 Pages: 408-418</t>
  </si>
  <si>
    <t>Author(s): Suknuntha, Krit; Tantishaiyakul, Vimon; Worakul, Nimit; et al.</t>
  </si>
  <si>
    <t>3,4,5-Trihydroxybenzoic acid</t>
  </si>
  <si>
    <t>Source: ACTA Crystallographica Section E-Structure Reports Online Volume: 67 Pages: O787-U1528</t>
  </si>
  <si>
    <t>Author(s): Hirun, Namon; Saithong, Saowanit; Pakawatchai, Chaveng; et al.</t>
  </si>
  <si>
    <t>Crystal Structure Transformations and Dissolution Studies of Cimetidine-Piroxicam Coprecipitates and Physical Mixtures</t>
  </si>
  <si>
    <t xml:space="preserve">Source: AAPS Pharmscitech Volume: 10 Issue: 3 Pages: 789-795 </t>
  </si>
  <si>
    <t>Author(s): Tantishaiyakul, Vimon; Songkro, Sarunyoo; Suknuntha, Krit; et al.</t>
  </si>
  <si>
    <t>Development of a rubber elongation factor, surface-imprinted polymer-quartz crystal microbalance sensor, for quantitative 
determination of Hev b1 rubber latex allergens present in natural rubber latex products</t>
  </si>
  <si>
    <t>Source: Analytica Chimica Acta Volume: 687 Issue: 2 Pages: 184-192</t>
  </si>
  <si>
    <t>Author(s): Sontimuang, Chonlatid; Suedee, Roongnapa; Canyuk, Bhutorn; et al.</t>
  </si>
  <si>
    <t>A Toxicokinetic Study of Oxytetracycline Antibiotics in Farmed Pacific White Shrimp, Penaeus vannamei</t>
  </si>
  <si>
    <t xml:space="preserve">Source: Journal of The World Aquaculture Society Volume: 42 Issue: 4 Pages: 484-493 </t>
  </si>
  <si>
    <t>Author(s): Faroongsarng, Damrongsak; Chiayvareesajja, Sommai; Theapparat, Yongyuth</t>
  </si>
  <si>
    <t xml:space="preserve">Source: Journal of Applied Microbiology Volume: 106 Issue: 6 Pages: 1928-1940 </t>
  </si>
  <si>
    <t>Antifungal property of quaternized chitosan and its derivatives</t>
  </si>
  <si>
    <t xml:space="preserve">Source: International Journal of Biological Macromolecules Volume: 50 Issue: 1 Pages: 263-269 </t>
  </si>
  <si>
    <t>Author(s): Sajomsang, Warayuth; Gonil, Pattarapond; Saesoo, Somsak; et al.</t>
  </si>
  <si>
    <t>Bovine serum albumin release from novel chitosan-fluoro-aluminosilicate glass ionomer cement: Stability and cytotoxicity studies</t>
  </si>
  <si>
    <t xml:space="preserve">Source: Journal of Dentistry Volume: 37 Issue: 9 Pages: 686-690 </t>
  </si>
  <si>
    <t>Author(s): Limapornvanich, Araya; Jitpukdeebodintra, Suwanna; Hengtrakool, Chanothai; et al.</t>
  </si>
  <si>
    <t>Sequential induction of marrow stromal cells by FGF2 and BMP2 improves their growth and differentiation potential in vivo</t>
  </si>
  <si>
    <t>Source: Archives of Oral Biology Volume: 56 Issue: 1 Pages: 90-101</t>
  </si>
  <si>
    <t>Author(s): Kaewsrichan, J.; Wongwitwichot, P.; Chandarajoti, K.; et al.</t>
  </si>
  <si>
    <t>Characteristics of gelatin from the skins of bigeye snapper, Priacanthus tayenus and Priacanthus macracanthus</t>
  </si>
  <si>
    <t>Source: Food Chemistry Volume: 116 Issue: 2 Pages: 445-451</t>
  </si>
  <si>
    <t>Author(s): Benjakul, Soottawat; Oungbho, Kwunchit; Visessanguan, Wonnop; et al.</t>
  </si>
  <si>
    <t>Q(10)-loaded NLC versus nanoemulsions: Stability, rheology and in vitro skin permeation</t>
  </si>
  <si>
    <t>Source: International Journal of Pharmaceutics Volume: 377 Issue: 1-2 Pages: 207-214</t>
  </si>
  <si>
    <t>Author(s): Junyaprasert, Varaporn B.; Teeranachaideekul, Veerawat; Souto, Eliana B.; et al.</t>
  </si>
  <si>
    <t xml:space="preserve"> Lipid-based colloidal systems (nanoparticles, microemulsions) for drug delivery to the skin: materials and end-product formulations</t>
  </si>
  <si>
    <t xml:space="preserve">Source: Journal of Drug Delivery Science And Technology Volume: 21 Issue: 1 Pages: 43-54 </t>
  </si>
  <si>
    <t>Author(s): Souto, E. B.; Doktorovova, S.; Boonme, P.</t>
  </si>
  <si>
    <t>Characterization, in vitro release and permeation studies of nicotine transdermal patches prepared from deproteinized natural rubber 
latex blends</t>
  </si>
  <si>
    <t>Source: Chemical Engineering Research &amp; Design Volume: 90 Issue: 7 Pages: 906-914</t>
  </si>
  <si>
    <t>Author(s): Suksaeree, Jirapornchai; Boonme, Prapaporn; Taweepreda, Wirach; et al.</t>
  </si>
  <si>
    <t>Microemulsions and Nanoemulsions: Novel Vehicles for Whitening Cosmeceuticals</t>
  </si>
  <si>
    <t xml:space="preserve">Source: Journal Of Biomedical Nanotechnology Volume: 5 Issue: 4 Pages: 373-383 </t>
  </si>
  <si>
    <t>Author(s): Boonme, Prapaporn; Junyaprasert, Varaporn B.; Suksawad, Nattiya; et al.</t>
  </si>
  <si>
    <t>Deproteinized Natural Rubber Latex/Hydroxypropylmethyl Cellulose Blending Polymers for Nicotine Matrix Films</t>
  </si>
  <si>
    <t xml:space="preserve">Source: Industrial &amp; Engineering Chemistry Research Volume: 51 Issue: 25 Pages: 8442-8452 </t>
  </si>
  <si>
    <t>Author(s): Pichayakorn, Wiwat; Suksaeree, Jirapornchai; Boonme, Prapaporn; et al.</t>
  </si>
  <si>
    <t>Effects of some terpenes on the in vitro permeation of LHRH through newborn pig skin</t>
  </si>
  <si>
    <t xml:space="preserve">Source: Pharmazie Volume: 64 Issue: 2 Pages: 110-115 </t>
  </si>
  <si>
    <t>Author(s): Songkro, S.; Rades, T.; Becket, G.</t>
  </si>
  <si>
    <t>Investigation of inclusion complexes of citronella oil, citronellal and citronellol with beta-cyclodextrin for mosquito repellent</t>
  </si>
  <si>
    <t xml:space="preserve">Source: Journal of Inclusion Phenomena And Macrocyclic Chemistry Volume: 72 Issue: 3-4 Pages: 339-355 </t>
  </si>
  <si>
    <t>Author(s): Songkro, Sarunyoo; Hayook, Narissara; Jaisawang, Jittarat; et al.</t>
  </si>
  <si>
    <t>Chitosan/TPP and Chitosan/TPP-hyaluronic Acid Nanoparticles: Systematic Optimisation of the Preparative Process and Preliminary 
Biological Evaluation</t>
  </si>
  <si>
    <t xml:space="preserve">Source: pharmaceutical researchVolume: 26 Issue: 8 Pages: 1918-1930 </t>
  </si>
  <si>
    <t>Author(s): Nasti, Alessandro; Zaki, Noha M.; de Leonardis, Piero; et al.</t>
  </si>
  <si>
    <t>Materials for microencapsulation: what toroidal particles ("doughnuts") can do better than spherical beads</t>
  </si>
  <si>
    <t>Source: SOFT MATTER Volume: 6 Issue: 17 Pages: 4070-4083</t>
  </si>
  <si>
    <t>Author(s): Ungphaiboon, Suwipa; Attia, Dalia; d'Ayala, Giovanna Gomez; et al.</t>
  </si>
  <si>
    <t>The RING heterodimer BRCA1-BARD1 is a ubiquitin ligase inactivated by the platinum-based anticancer drugs</t>
  </si>
  <si>
    <t xml:space="preserve">Source: Breast Cancer Research And Treatment Volume: 126 Issue: 1 Pages: 203-209 </t>
  </si>
  <si>
    <t>Author(s): Atipairin, Apichart; Canyuk, Bhutorn; Ratanaphan, Adisorn</t>
  </si>
  <si>
    <t>Substitution of aspartic acid with glutamic acid at position 67 of the BRCA1 RING domain retains ubiquitin ligase activity and zinc(II) 
binding with a reduced transition temperature</t>
  </si>
  <si>
    <t>Source: Journal of Biological Inorganic Chemistry Volume: 16 Issue: 2 Pages: 217-226</t>
  </si>
  <si>
    <t>Biotechnology Advances</t>
  </si>
  <si>
    <t>European Journal of Lipid Science and Technology</t>
  </si>
  <si>
    <t>International Journal of Pharmaceutics</t>
  </si>
  <si>
    <t>Journal of the World Aquaculture Society</t>
  </si>
  <si>
    <t>Materials Science and Engineering C-Materials for Biological Applications</t>
  </si>
  <si>
    <t>การเตรียมสารสกัดบัวบกให้มีสาร Pentacyclic triterpenes ในปริมาณสูง และการเตรียมตำรับน้ำยาบ้วนปาก</t>
  </si>
  <si>
    <t>สกว. คปก. รุ่น 11</t>
  </si>
  <si>
    <t>X</t>
  </si>
  <si>
    <t>เภสัชเวทและพฤษศาสตร์</t>
  </si>
  <si>
    <t>ชีวสังเคราะห์สารมัยตรากัยนีน : การศึกษาโครงสร้างคาร์บอนโดยเทคนิคป้อนสารไอโซโทป การโคลน และศึกษาคุณลักษณะของ tryptophan decarboxylase จากต้นกระท่อม</t>
  </si>
  <si>
    <t>สำนักงานกองทุนสนับสนุนการวิจัย (สกว.Window II)</t>
  </si>
  <si>
    <t>มิ.ย.53 - มิ.ย.56</t>
  </si>
  <si>
    <t>เงินรายได้มหาวิทยาลัย (ร่วม สกว. Window II)</t>
  </si>
  <si>
    <t>เงินกองทุนวิจัยคณะฯ (ร่วม สกว. Window II)</t>
  </si>
  <si>
    <t>การเตรียมและประเมินประสิทธิภาพโครงเลี้ยงเซลล์ที่บรรจุยาปฏิชีวนะแวนโคมัยซิน และสารกระตุ้นการสร้างกระดูกบีเอ็มพีทู ในสัตว์ทดลองที่มีการติดเชื้อ MRSA ในกระดูก</t>
  </si>
  <si>
    <t>ศูนย์นาโนเทคโนโลยีแห่งชาติ</t>
  </si>
  <si>
    <t>ก.ย.53 - มี.ค.57</t>
  </si>
  <si>
    <t>สุพรรณี</t>
  </si>
  <si>
    <t>ธัญญะภู (นศ ป.เอก)</t>
  </si>
  <si>
    <t>การจัดการอาการไม่พึงประสงค์ทางผิวหนังจากยาต้านวัณโรคกับผลการรักษาหายขาด</t>
  </si>
  <si>
    <t>สำนักงานคณะกรรมการการอุดมศึกษาและสำนักงานกองทุนสนับสนุนการวิจัย (ร่วมกับ ม.และคณะฯ)</t>
  </si>
  <si>
    <t>15 มิ.ย.54 - 14 มิ.ย.56</t>
  </si>
  <si>
    <t>เงินกองทุนวิจัยคณะฯ  (ร่วม สกว. Window II)</t>
  </si>
  <si>
    <t>เงินรายได้มหาวิทยาลัย  (ร่วม สกว. Window II)</t>
  </si>
  <si>
    <t>สารยับยั้งเอนไซม์อะซีติลโคลีนเอสเทอเรสจากฟองน้ำในทะเลไทย</t>
  </si>
  <si>
    <t>สำนักงานกองทุนสนับสนุนการวิจัย (สกว.)</t>
  </si>
  <si>
    <t>15 มิ.ย.54 - 14 มิ.ย.57</t>
  </si>
  <si>
    <t>เภสัชเวทและพฤกษศาสตร์</t>
  </si>
  <si>
    <t>การพัฒนาสูตรตำหรับยาสูดอัดไอกำหนดขนาดบูดีโซไนด์ชนิดแขวนลอย</t>
  </si>
  <si>
    <t>โครงการมหาวิทยาลัยวิจัยแห่งชาติ</t>
  </si>
  <si>
    <t>ต.ค.55 - ก.ย.56</t>
  </si>
  <si>
    <t>ผลของการออกแบบอุปกรณ์นำส่งต่อประสิทธิภาพการนำส่งยาสูดแบบผงแห้งโดยใช้การจำลองจนศาสตร์ของไหลด้วยคอมพิวเตอร์</t>
  </si>
  <si>
    <t>ไมโครเจลที่บรรจุพอลิเมอร์ที่มีรอยพิมพ์ประทับโมเลกุลนาโนพาร์ทิเคิลที่อยู่บนไมโครพาร์ทิเคิลเพื่อการนำส่งยาผ่านทางผิวหนัง</t>
  </si>
  <si>
    <t>ต.ค.55-ก.ย.56</t>
  </si>
  <si>
    <t>โพลอกซาเมอร์และพอลลอเมอร์ที่มีรอยพิมพ์ประทับโมเลกุลคอมโพสิตนาโนพาร์ทิเคิลเพื่อเป็นตัวพาสำหรับใช้ประโยชน์ในการควบคุมการนำส่งยา</t>
  </si>
  <si>
    <t>ศึกษาอันตรกิริยาเสริมของสารผสมพอลิแซคคาไรด์ด้วยการไหล, DSC และ NMR เพื่อใช้ในระบบนำส่งยาแบบเนิ่น</t>
  </si>
  <si>
    <t>แผ่นแปะกระพุ้งแก้มที่มีนอร์ทริปไทลีนเป็นส่วนประกอบและเปคตินเป็นสารก่อฟิล์มยึดเกาะเพื่อการลดละเลิกบุหรี่</t>
  </si>
  <si>
    <t>การพัฒนาการนำส่งยาต้านอักเสบสู่ลำไส้ใหญ่ส่วนโคลอนโดยการเชื่อมต่อกับไคโตแซนหรือ HPC</t>
  </si>
  <si>
    <t>การประยุกต์ใช้ระบบนำส่งยาสำหรับวิศวกรรมเนื้อเยื่อกระดูกและการนำส่งยีน</t>
  </si>
  <si>
    <t>สคาฟโฟลด์คอลลาเจนจากปลาทะเลสำหรับวิศวกรรมเนื้อเยื่อกระดูก</t>
  </si>
  <si>
    <t>สารที่มีฤทธิ์ทางชีวภาพจากสัตว์ไม่มีกระดูกสันหลังและจุลินทรีย์ในทะเลไทย</t>
  </si>
  <si>
    <t>การศึกษาฤทธิ์ต้านเอนไซม์ HIV-1 protease และ HIV-1 integrase ของสมุนไพรในตำหรับยาอายุวัฒนะ</t>
  </si>
  <si>
    <t>ศักยภาพของสมุนไพรอายุวัฒนะต่อการรักษาโรคติดเชื้อวัณโรค</t>
  </si>
  <si>
    <t>20 มิ.ย.54 - 19 มิ.ย.57</t>
  </si>
  <si>
    <t>เงินกองทุนวิจัยคณะเภสัชศาสตร์</t>
  </si>
  <si>
    <t>การศึกษาฤทธิ์ต้านเชื้อฉวยโอกาสของสมุนไพรตำหรับยาอายุวัฒนะ</t>
  </si>
  <si>
    <t>13 ก.พ.52-12 ก.พ.57</t>
  </si>
  <si>
    <t>สถานวิจัยยาสมุนไพรและเทคโนโลยีชีวภาพทางเภสัชกรรม</t>
  </si>
  <si>
    <t>นัฏฐา</t>
  </si>
  <si>
    <t>งบประมาณแผ่นดิน</t>
  </si>
  <si>
    <t>สุปรีดี</t>
  </si>
  <si>
    <t>สังฆรักษ์</t>
  </si>
  <si>
    <t>คณะเภสัชศาสตร์</t>
  </si>
  <si>
    <t>การพัฒนายาเหน็บช่องคลอดต้านเชื้อราลอโซนเมทิลอีเทอร์</t>
  </si>
  <si>
    <t>โครงการวิจัยริเริ่มแบบมุ่งเป้า ภายใต้โครงการมหาวิทยาลัยวิจัยแห่งชาติ</t>
  </si>
  <si>
    <t>1 สิงหาคม 2555 - 31 มกราคม 2557</t>
  </si>
  <si>
    <t>Production of docosahexaeoic acid (DHA) in the moss Physcomitrella patens by the marine algae Isochrysis galbana CCMP1312 delta4-desaturase</t>
  </si>
  <si>
    <t>IFS</t>
  </si>
  <si>
    <t>การศึกษาชีวสมมูลยา Strontium renelate ขนาด 2 g ชนิดผงสำหรับยาน้ำแขวนตะกอนในอาสาสมัครสุขภาพดี</t>
  </si>
  <si>
    <t>บริษัท ยูนีซัน จำกัด</t>
  </si>
  <si>
    <t>ม.ค.56 - มิ.ย.56</t>
  </si>
  <si>
    <t>การศึกษาชีวสมมูลยาเม็ดออกฤทธิ์นาน Alfuzosin ขนาด 10 mg ในอาสาสมัครชายไทยสุขภาพดีในสภาวะท้องว่าง</t>
  </si>
  <si>
    <t>ทุนบัณฑิตศึกษา (ป.เอก สาขาวิชาเภสัชศาสตร์-น.ส.วันเพ็ญ  นาเกลือ)</t>
  </si>
  <si>
    <t>โครงการทุนพัฒนาอาจารย์และบุคลากรสำหรับสถาบันอุดมศึกษาในเขตพัฒนาเฉพาะกิจจังหวัดชายแดนภาคใต้</t>
  </si>
  <si>
    <t>2554-2557</t>
  </si>
  <si>
    <t>ทุนบัณฑิตศึกษา (ป.เอก สาขาวิชาเภสัชศาสตร์-น.ส.ปัญชรี   สุรพันธนาการ)</t>
  </si>
  <si>
    <t>2555-2558</t>
  </si>
  <si>
    <t>สกว.</t>
  </si>
  <si>
    <t>ทุนโครงการปริญญาเอกกาญจนาภิเษก (นางสาวธนัชพร แสงไฟ)</t>
  </si>
  <si>
    <t>ทุนโครงการปริญญาเอกกาญจนาภิเษก (นางสาวณัฏฐา  เกิดสกุลดี)</t>
  </si>
  <si>
    <t>การพัฒนาผลิตภัณฑ์ผสมสารสกัดดอกอัญชันสำหรับเปลี่ยนสีผมและกระตุ้นการงอกของเส้นผม</t>
  </si>
  <si>
    <t>สำนักงานพัฒนาวิทยาศาสตร์และเทคโนโลยีแห่งชาติ ทุนนักวิจัยใหม่ (วท.)</t>
  </si>
  <si>
    <t>2 กรกฎาคม 2555 - 1 สิงหาคม 2556</t>
  </si>
  <si>
    <t>ดวงแข</t>
  </si>
  <si>
    <t>มณีนวล</t>
  </si>
  <si>
    <t>การรักษาวัณโรคปอดด้วยยาต้านวัณโรคชนิดผงแห้งที่เตรียมเป็นระบบอนุภาคขนาดนาโนสำหรับสูดสู่ทางเดินหายใจ</t>
  </si>
  <si>
    <t>สำนักงานคณะกรรมการวิจัยแห่งชาติ (วช.)</t>
  </si>
  <si>
    <t>ศูนย์ร่วมวิจัยเครือข่ายพันธมิตรความเป็นเลิศด้านนาโนเทคโนโลยี</t>
  </si>
  <si>
    <t>ศูนย์นาโนเทคโนโลยีแห่งชาติ (ศน.)</t>
  </si>
  <si>
    <t>13 กันยายน 2555 - 12 กันยายน 2560</t>
  </si>
  <si>
    <t>ชุดโครงการ เรื่อง พอลิเมอร์จากยางธรรมชาติสำหรับผลิตภัณฑ์ใหม่ทางเภสัชกรรม (งบประมาณแผนงานวิจัย)</t>
  </si>
  <si>
    <t>ชุดโครงการ เรื่อง พอลิเมอร์จากยางธรรมชาติสำหรับผลิตภัณฑ์ใหม่ทางเภสัชกรรม โครงการย่อยที่ 1 การเตรียมระบบซูโดลาเท็กซ์จากยางแท่ง (STR 5L) เพื่อใช้เป็นระบบนำส่งยา</t>
  </si>
  <si>
    <t>กมล</t>
  </si>
  <si>
    <t>ปาลรัตน์</t>
  </si>
  <si>
    <t>ศบภ.</t>
  </si>
  <si>
    <t>ชุดโครงการ เรื่อง พอลิเมอร์จากยางธรรมชาติสำหรับผลิตภัณฑ์ใหม่ทางเภสัชกรรม  โครงการย่อยที่ 2 การเตรียมแผ่นแปะผิวหนังลิโดเคนจากน้ำยางธรรมชาติโปรตีนต่ำผสมแป้งชนิดต่างๆ</t>
  </si>
  <si>
    <t>ฤทธิ์ต้านการอักเสบและฤทธิ์ต้านเอนไซม์ HIV-1 integrase ของสารสำคัญจากแก่นไม้ฝางและใบสังกะโต้ง</t>
  </si>
  <si>
    <t>สำนักงานกองทุนสนับสนุนการวิจัย</t>
  </si>
  <si>
    <t>การโคลน cDNA และการแสดงออกของโปรตีน polyketide synthase จากรากเพาะเลี้ยงของชุมเห็ดไทย</t>
  </si>
  <si>
    <t>2 ปี (3 มิ.ย.56-2 มิ.ย.58)</t>
  </si>
  <si>
    <t>การพัฒนาสูตรตำรับแอมโฟเทอริซิน บี โดยบรรจุในอนุพันธ์ของไขมันเพื่อเตรียมเป็นยาผงแห้งสำหรับฉีดและพ่นละอองฝอย</t>
  </si>
  <si>
    <t>เงินรายได้มหาวิทยาลัยฯ ประเภททั่วไป</t>
  </si>
  <si>
    <t>1 พ.ค.56 - 30 เม.ย.57</t>
  </si>
  <si>
    <t>การวิเคราะห์พลังงานของอันตรกิริยาระหว่างอัลบูมินในซีรั่มของมนุษย์ (human serum albumin) และตัวยา</t>
  </si>
  <si>
    <t>1 พ.ค.56 - 30 เม.ย.58</t>
  </si>
  <si>
    <t>การเตรียมแผ่นแปะรักษาแผลจากลอว์โซนเมทิลอีเทอร์และสารสกัดบัวบกที่มีสารเพ็นตะไซคลิกไตรเทอร์ปีนโดยใช้สารก่อฟิล์มจากธรรมชาติ</t>
  </si>
  <si>
    <t>ห้องปฏิบัติการวิจัยยาสมุนไพรและเทคโนโลยีชีวภาพทางเภสัชกรรม</t>
  </si>
  <si>
    <t>ทุนสนับสนุนห้องปฎิบัติการวิจัยสู่ความเป็นเลิศ</t>
  </si>
  <si>
    <t>ผลการให้บริการระบบฐานข้อมูลแหล่งฝึกงาน คณะเภสัชศาสตร์ มหาวิทยาลัยสงขลานครินทร์</t>
  </si>
  <si>
    <t>เงินรายได้คณะเภสัชศาสตร์ ประเภทวิจัยสถาบัน</t>
  </si>
  <si>
    <t>แหล่งทุน</t>
  </si>
  <si>
    <t>duration</t>
  </si>
  <si>
    <t>month_cal</t>
  </si>
  <si>
    <t>ศ.ดร.วิมล ตันติไชยากุล</t>
  </si>
  <si>
    <t>Synergistic interaction of polysaccharide mixtures investigated by rheology, DSC and NMR for sustained drug delivery system</t>
  </si>
  <si>
    <t>สำนักงานคณะกรรมการการอุดมศึกษา ร่วมกับ มหาวิทยาลัยวิจัยแห่งชาติ 9 แห่ง</t>
  </si>
  <si>
    <t>เป็นผู้เสนอผลงานวิจัยดีมากแบบโปสเตอร์ของซุปราคลัสเตอร์ด้านสุขภาพ ในการประชุมสุดยอดมหาวิทยาลัยวิจัยแห่งชาติครั้งที่ 2 ระหว่างวันที่ 7-8 พฤษภาคม 2556</t>
  </si>
  <si>
    <t>x</t>
  </si>
  <si>
    <t>รศ.ดร.ธีระพล ศรีชนะ</t>
  </si>
  <si>
    <t>2012 PSU Researcher Grand Slam</t>
  </si>
  <si>
    <t>มหาวิทยาลัยสงขลานครินทร์</t>
  </si>
  <si>
    <t>นักวิจัยที่มีจำนวนผลงานตีพิมพ์สูงสุด 20 อันดับแรกจากฐานข้อมูล ISI ปี 2555</t>
  </si>
  <si>
    <t>นักวิจัยที่เป็น corresponding author ที่มีผลงานตีพิมพ์ในฐานข้อมูล ISI ปี 2555 ตั้งแต่ 3
บทความขึ้นไป</t>
  </si>
  <si>
    <t>นักวิจัยที่เป็น corresponding author ที่มีผลงานตีพิมพ์ในฐานข้อมูล ISI ปี 2555 ตั้งแต่ 3 บทความขึ้นไป</t>
  </si>
  <si>
    <t>นักวิจัยที่ผลงานตีพิมพ์ ได้รับการอ้างอิง (citation) สูงสุด 20 อันดับแรกจากฐานข้อมูล ISI ปี 2555</t>
  </si>
  <si>
    <t>การพัฒนาควอตซ์คริสตัลไมโครบาลานซ์ เซ็นเซอร์ สำหรับตรวจโปรตีนก่อแพ้รับเบอร์อีลองเกชั่นแฟกเตอร์ โดยการใช้เทคนิคพิมพ์ประทับโมเลกุล</t>
  </si>
  <si>
    <t>นักวิจัยที่ผลงานวิจัยได้รับรางวัล ระดับชาติและระดับนานาชาติ ประจำปี 2555</t>
  </si>
  <si>
    <t>รศ.ดร.รุ่งนภา ศรีชนะ</t>
  </si>
  <si>
    <t>อาจารย์ตัวอย่างของมหาวิทยาลัยสงขลานครินทร์ ด้านการวิจัย (สาขาวิทยาศาสตร์และเทคโนโลยี) ประจำปี 2555</t>
  </si>
  <si>
    <t>การพัฒนาเซ็นเซอร์สำหรับตรวจโปรตีนก่อแพ้จากยางพาราโดยการใช้เทคนิคพิมพ์ประทับโมเลกุล</t>
  </si>
  <si>
    <t>รางวัลวิทยานิพนธ์ดีเด่น ประจำปี 2555</t>
  </si>
  <si>
    <t>ผศ.ดร.สมศักดิ์ บรมธนรัตน์
รศ.ดร.ประภาพร บุญมี
(ผู้ร่วมประดิษฐ์)</t>
  </si>
  <si>
    <t>แป้งฝุ่นโรยตัวประเภทแป้งหอมที่มีแป้งสาคูเป็นส่วนประกอบหลัก</t>
  </si>
  <si>
    <t>นักวิจัยที่ผลงานได้รับการจดอนุสิทธิบัตร ปี 2555</t>
  </si>
  <si>
    <t>รศ.ดร.อดิศร รัตนพันธ์</t>
  </si>
  <si>
    <t>นักวิจัยดีเด่นคณะเภสัชศาสตร์ ประจำปี 2555</t>
  </si>
  <si>
    <t>นักวิจัยดีเด่นของคณะ/วิทยาลัย ประจำปี 2555</t>
  </si>
  <si>
    <t>นักวิจัยที่ผลงานวิจัยนำไปใช้ประโยชน์เชิงพาณิชย์ ปี 2555</t>
  </si>
  <si>
    <t>ผศ.ดร.ศรัณยู สงเคราะห์</t>
  </si>
  <si>
    <t>ผศ.ดร.ภก.วิวัฒน์ พิชญากร
(นักวิจัย)
รศ.ดร.ประภาพร บุญมี
ดร.จิระพรชัย สุขเสรี
ดร.วิรัช ทวีปรีดา
ศ.ดร.กาญจน์พิมล ฤทธิเดช
(นักวิจัยร่วม)</t>
  </si>
  <si>
    <t>การประยุกต์ใช้พอลิเมอร์จากยางธรรมชาติในทางเภสัชกรรมและเครื่องสำอาง</t>
  </si>
  <si>
    <t>ดร.จิระพรชัย สุขเสรี
(นักศึกษา)
ผศ.ดร.วิวัฒน์ พิชญากร
(อาจารย์ที่ปรึกษาวิทยานิพนธ์)
รศ.ดร.ประภาพร บุญมี
ดร.วิรัช ทวีปรีดา
(อาจารย์ที่ปรึกษาร่วม)</t>
  </si>
  <si>
    <t>น้ำยางกำจัดโปรตีนและการใช้เป็นระบบนำส่งนิโคตินทางผิวหนังสำหรับเลิกบุหรี่</t>
  </si>
  <si>
    <t>รางวัลนวัตกรรม สงขลานครินทร์ ประจำปี 2555</t>
  </si>
  <si>
    <t>ดร.จิระพรชัย สุขเสรี
(นักศึกษา)
ผศ.ดร.วิวัฒน์ พิชญากร
(อาจารย์ที่ปรึกษา)
รศ.ดร.ประภาพร บุญมี
ดร.วิรัช ทวีปรีดา
(อาจารย์ที่ปรึกษาร่วม)</t>
  </si>
  <si>
    <t>การเตรียมระบบนำส่งนิโคตินทางผิวหนังโดยใช้ยางธรรมชาติเป็นพอลิเมอร์หลัก</t>
  </si>
  <si>
    <t>สถานวิจัยยาสมุนไพรฯ</t>
  </si>
  <si>
    <t>เครือข่ายวิจัยดีเด่น 2555 : สถานวิจัย</t>
  </si>
  <si>
    <t>นักวิจัยที่ค้นพบสิ่งใหม่หรือสิ่งมีชีวิตใหม่ของโลก ปี 2555</t>
  </si>
  <si>
    <t>การเพาะเลี้ยงรากเพาะเลี้ยงของต้นเทียนบ้านเพื่อเพิ่มปริมาณสาร lawsone และ สารอนุพันธ์ของ lawsone</t>
  </si>
  <si>
    <t>นักวิจัยที่มีผลงานวิจัยนำไปใช้ประโยชน์เชิงพาณิชปี 2555</t>
  </si>
  <si>
    <t>รางวัลนวัตกรรมสงขลา</t>
  </si>
  <si>
    <t>การพัฒนาและประเมินความถูกต้องของวิธีวิเคราะห์สโคโปเลตินและเมแทบอไลต์ในพลาสมาและปัสสาวะมนุษย์โดยวิธีโครมาโทกราฟีแบบของเหลวสมรรถนะสูง</t>
  </si>
  <si>
    <t>1 ปี</t>
  </si>
  <si>
    <t>ผศ.ดร.จุติมา  บุญเลี้ยง/60%
นางสาวจันทน์ผา  ตันธนา/40%</t>
  </si>
  <si>
    <t>เงินรายได้มหาวิทยาลัยฯ
ประเภททั่วไป</t>
  </si>
  <si>
    <t>การสำรวจสมุนไพรในตำรับยาสมุนไพรรักษาเบาหวานที่มีฤทธิ์ยับยั้งการทำงานของเอ็นไซม์ Dipeptidyl Peptidase IV</t>
  </si>
  <si>
    <t>ดร.ภาณุพงศ์  พุทธรักษ์
ผศ.ดร.ชิตชไม  โอวาทฬารพร (ที่ปรึกษาโครงการ)</t>
  </si>
  <si>
    <t>เงินรายได้มหาวิทยาลัยฯ
ประเภทพัฒนานักวิจัย</t>
  </si>
  <si>
    <t>การเตรียมสารสกัดมาตรฐานเหง้าดาหลาที่มีสารออกฤทธิ์ต้านเอนไซม์แอลฟากลูโคสิเดสปริมาณสูง</t>
  </si>
  <si>
    <t>2 ปี</t>
  </si>
  <si>
    <t>ดร.ภาณุพงศ์  พุทธรักษ์/40%
ดร.สุริยัน  เต็งใหญ่/30%
ดร.ชลทิต  สนธิเมือง/30%
ผศ.ดร.ชิตชไม  โอวาทฬารพร (ที่ปรึกษาโครงการ)</t>
  </si>
  <si>
    <t>ทุนสนับสนุนการวิจัยแบบมุ่งเป้าด้านฮาลาล ภายใต้โครงการจัดตั้งศูนย์วิทยาศาสตร์อาหารฮาลาล</t>
  </si>
  <si>
    <t>การพัฒนาวิธีเตรียมน้ำยางธรรมชาติโปรตีนต่ำเพื่อใช้เป็นวัตถุดิบสำหรับผลิตภัณฑ์ทางการแพทย์และเภสัชกรรม</t>
  </si>
  <si>
    <t>ผศ.ดร.วิวัฒน์  พิชญากร</t>
  </si>
  <si>
    <t>ทุนสนับสนุนโครงการวิจัยและพัฒนาองค์ความรู้ระดับต้นเพื่อต่อยอดสู่การวิจัยแบบมุ่งเป้า สกว.</t>
  </si>
  <si>
    <t>สารไดเทอร์ปีนที่มีฤทธิ์ต้านอักเสบและฤทธิ์เป็นพิษต่อเซลล์จากเปล้าน้อย</t>
  </si>
  <si>
    <t>รศ.ดร.จุไรทิพย์  หวังสินทวีกุล/80%
รศ.ดร.สุภิญญา  ติ๋วตระกูล/20%</t>
  </si>
  <si>
    <t>ประสิทธิภาพของเจลทาเฉพาะที่สารสกัดผลยอด้วยน้ำต่อการเกิดแผลในช่องปาก</t>
  </si>
  <si>
    <t>ผศ.ดร.ศิริมา  มหัทธนาดุลย์/35%
รศ.ดร.สุวิภา  อึ้งไพบูลย์/30%
ผศ.ดร.สุปรียา  ยืนยงสวัสดิ์/20%
ผศ.นฤบดี  ผดุงสมบัติ/15%</t>
  </si>
  <si>
    <r>
      <rPr>
        <u val="single"/>
        <sz val="16"/>
        <rFont val="TH SarabunPSK"/>
        <family val="2"/>
      </rPr>
      <t>ชื่อแผนงานวิจัย</t>
    </r>
    <r>
      <rPr>
        <sz val="16"/>
        <rFont val="TH SarabunPSK"/>
        <family val="2"/>
      </rPr>
      <t xml:space="preserve"> น้ำยางธรรมชาติกำจัดโปรตีนและการใช้เป็นวัตถุดิบสำหรับผลิตภัณฑ์ทางการแพทย์และเภสัชกรรม</t>
    </r>
  </si>
  <si>
    <r>
      <rPr>
        <u val="single"/>
        <sz val="16"/>
        <rFont val="TH SarabunPSK"/>
        <family val="2"/>
      </rPr>
      <t>โครงการที่ 1</t>
    </r>
    <r>
      <rPr>
        <sz val="16"/>
        <rFont val="TH SarabunPSK"/>
        <family val="2"/>
      </rPr>
      <t xml:space="preserve">  การพัฒนากระบวนการกำจัดโปรตีนในน้ำยางธรรมชาติเพื่อใช้เป็นวัตถุดิบสำหรับผลิตภัณฑ์ทางการแพทย์และเภสัชกรรม</t>
    </r>
  </si>
  <si>
    <t>ผศ.ดร.วิวัฒน์  พิชญากร/100%</t>
  </si>
  <si>
    <r>
      <rPr>
        <u val="single"/>
        <sz val="16"/>
        <rFont val="TH SarabunPSK"/>
        <family val="2"/>
      </rPr>
      <t>โครงการที่ 2</t>
    </r>
    <r>
      <rPr>
        <sz val="16"/>
        <rFont val="TH SarabunPSK"/>
        <family val="2"/>
      </rPr>
      <t xml:space="preserve">  การเตรียมเครื่องสำอางกำจัดขนจากน้ำยางธรรมชาติกำจัดโปรตีน</t>
    </r>
  </si>
  <si>
    <t>รศ.ดร.ประภาพร  บุญมี/50%
ผศ.ดร.วิวัฒน์  พิชญากร/50%</t>
  </si>
  <si>
    <t>ผลของสารประกอบเชิงซ้อน RAPTA ต่อเซลล์มะเร็งเต้านมชนิดทริปเปิลเนกาทีฟ</t>
  </si>
  <si>
    <t>รศ.ดร.อดิศร  รัตนพันธ์/100%</t>
  </si>
  <si>
    <t>สารออกฤทธิ์ยับยั้งเอนไซม์แอลฟากลูโคซิเดสจากเปลือกต้นไข่เน่า</t>
  </si>
  <si>
    <t>การพัฒนากรรมวิธีการเตรียมสารสกัดเปลือกผลมังคุดให้มีสารอัลฟาแมงโกสตินปริมาณสูงด้วยวิธีการสกัดที่เป็นมิตรกับสิ่งแวดล้อมและการเตรียมตำรับยาทาเฉพาะที่</t>
  </si>
  <si>
    <t>รศ.ดร.ภาคภูมิ  พาณิชยูปการนันทร์/100%</t>
  </si>
  <si>
    <r>
      <t xml:space="preserve">ผลในการต้านออกซิเดชั่นและการป้องกันแสงยูวีของสารสกัดและสารออกฤทธิ์จากเฟิร์น </t>
    </r>
    <r>
      <rPr>
        <i/>
        <sz val="16"/>
        <rFont val="TH SarabunPSK"/>
        <family val="2"/>
      </rPr>
      <t>Cyclosorus terminans</t>
    </r>
  </si>
  <si>
    <t>ดร.สิรีวรรณ  แก้วสุวรรณ/50%
ผศ.ดร.สุปรียา  ยืนยงสวัสดิ์/25%
นางสาวสมพร  ศรีไตรรัตน์ชัย/25%</t>
  </si>
  <si>
    <t>การพัฒนาและประเมินระบบเซลฟ์ไมโครอิมัลซิฟายด์แบบอิ่มตัวยวดยิ่งเพื่อนำส่งเคอคูมินสำหรับรับประทาน</t>
  </si>
  <si>
    <t>รศ.ดร.ฤดีกร  วิวัฒนปฐพี/70%
ดร.กมลทิพย์  วิวัฒนวงศา/30%</t>
  </si>
  <si>
    <t>การเตรียมเจลาตินฮาลาลจากหนังปลาวัวสำหรับประยุกต์ใช้ทางชีวการแพทย์</t>
  </si>
  <si>
    <t>ผศ.ดร.ขวัญจิต  อึ้งโพธิ์/100%</t>
  </si>
  <si>
    <t>รศ.ดร.ภาคภูมิ  พาณิชยูปการนันท์/100%</t>
  </si>
  <si>
    <r>
      <t>การพัฒนาวิธีเตรียมสารสกัดเฟิร์น (</t>
    </r>
    <r>
      <rPr>
        <i/>
        <sz val="16"/>
        <rFont val="TH SarabunPSK"/>
        <family val="2"/>
      </rPr>
      <t>Cyclosorus terminans</t>
    </r>
    <r>
      <rPr>
        <sz val="16"/>
        <rFont val="TH SarabunPSK"/>
        <family val="2"/>
      </rPr>
      <t>) ที่มีอินเตอร์รับตินเอและบีในปริมาณสูงและมีความคงตัว</t>
    </r>
  </si>
  <si>
    <t>ดร.สิรีวรรณ  แก้วสุวรรณ/60%
ดร.ภาณุพงศ์  พุทธรักษ์/40%</t>
  </si>
  <si>
    <t>นายเอกวัฒน์  ทวีทอง/40%
รศ.ดร.ธีระพล  ศรีชนะ/30%
นายวิกรม  ช่างสาน/10%
นางวิไลพร  บัวทอง/20%</t>
  </si>
  <si>
    <t>รศ.ดร.ดำรงศักดิ์  ฟ้ารุ่งสาง/100%</t>
  </si>
  <si>
    <t>ดร.ภาณุพงศ์  พุทธรักษ์/100%</t>
  </si>
  <si>
    <t>เงินรายได้มหาวิทยาลัยฯ และเงินกองทุนวิจัยคณะฯ ประเภททุนดรุณาจารย์</t>
  </si>
  <si>
    <t>นางสาวเสาวรัตน์  ม่านสะอาด/100%</t>
  </si>
  <si>
    <t>รศ.ดร.สุภิญญา  ติ๋วตระกูล/100%</t>
  </si>
  <si>
    <t>สำนักงานกองทุนสนับสนุนการวิจัย,
กองทุนวิจัยคณะฯ และ
เงินรายได้มหาวิทยาลัยฯ</t>
  </si>
  <si>
    <t>ดร.อธิป  สกุลเผือก/100%</t>
  </si>
  <si>
    <t>นางสาวเจนจิรา</t>
  </si>
  <si>
    <t>บุรุษชาติ</t>
  </si>
  <si>
    <t>ผศ.ดร.ธนภร  อำนวยกิจ</t>
  </si>
  <si>
    <t>ทภก.</t>
  </si>
  <si>
    <t>2556</t>
  </si>
  <si>
    <t>นางสาวชนิตา</t>
  </si>
  <si>
    <t>อมรแก้ว</t>
  </si>
  <si>
    <t>--  -</t>
  </si>
  <si>
    <t>ภก.</t>
  </si>
  <si>
    <t>นางสาวมิ่งขวัญ</t>
  </si>
  <si>
    <t>ราชภิรมย์</t>
  </si>
  <si>
    <t>ภวพ.</t>
  </si>
  <si>
    <t>นางสาวศรีกัญญา</t>
  </si>
  <si>
    <t>ทองใหญ่</t>
  </si>
  <si>
    <t>รศ.นัฎฐา  แก้วนพรัตน์</t>
  </si>
  <si>
    <t>นางสาวศุจิภา</t>
  </si>
  <si>
    <t>วรรณภาสชัยยง</t>
  </si>
  <si>
    <t>นางสาวอามานี</t>
  </si>
  <si>
    <t>ยีขุน</t>
  </si>
  <si>
    <t>นางสาวอุราวรรณ</t>
  </si>
  <si>
    <t>วิทิตปัญญาวงศ์</t>
  </si>
  <si>
    <t>นางสาวจาริกา</t>
  </si>
  <si>
    <t>แก้วบรรจง</t>
  </si>
  <si>
    <t>นางสาวชญาดา</t>
  </si>
  <si>
    <t>พลเพชร</t>
  </si>
  <si>
    <t>นางสาวณัฐติยาภรณ์</t>
  </si>
  <si>
    <t>เกตขาว</t>
  </si>
  <si>
    <t>นางสาวนฤมล</t>
  </si>
  <si>
    <t>เพริศวงศ์</t>
  </si>
  <si>
    <t>รศ.ดร.จุไรทิพย์  หวังสินทวีกุล</t>
  </si>
  <si>
    <t>นายพิทักษ์พงศ์</t>
  </si>
  <si>
    <t>มากชัย</t>
  </si>
  <si>
    <t>รศ.ดร.ฉวีวรรณ  รัตนจามิตร</t>
  </si>
  <si>
    <t>ร้อยโทหญิงระวิวรรณ</t>
  </si>
  <si>
    <t>หลิมศิโรรัตน์</t>
  </si>
  <si>
    <t>นางสาวศรสวรรค์</t>
  </si>
  <si>
    <t>คงภักดี</t>
  </si>
  <si>
    <t>ผศ.ดร.ศิริมา  มหัทธนาดุลย์</t>
  </si>
  <si>
    <t>นายสุปวีณ์</t>
  </si>
  <si>
    <t>ชูรัศมี</t>
  </si>
  <si>
    <t>ดร.กมลทิพย์  วิวัฒนวงศา</t>
  </si>
  <si>
    <t>นางสาวธิดารัตน์</t>
  </si>
  <si>
    <t>หนูแก้ว</t>
  </si>
  <si>
    <t>รศ.ดร.อดิศร  รัตนพันธ์</t>
  </si>
  <si>
    <t>ภค.</t>
  </si>
  <si>
    <t>นางสาวพิรุณรัตน์</t>
  </si>
  <si>
    <t>แซ่ลิ้ม</t>
  </si>
  <si>
    <t>รศ.ดร.ภาคภูมิ  พาณิชยูปการนันท์</t>
  </si>
  <si>
    <t>การเตรียมสารสกัดใบชะมวงให้มีสารชะมวงโอนในปริมาณสูงสำหรับการป้องกันมะเร็งและการติดเชื้อในทางเดินอาหาร</t>
  </si>
  <si>
    <t>นางสาวรุ่งทิวา</t>
  </si>
  <si>
    <t>ไหวพริบ</t>
  </si>
  <si>
    <t>นางสาวศิริขวัญ</t>
  </si>
  <si>
    <t>มณี</t>
  </si>
  <si>
    <t>รศ.ดร.เจษฎี  แก้วศรีจันทร์</t>
  </si>
  <si>
    <t>นางสาวศิริรัตน์</t>
  </si>
  <si>
    <t>รักกิจ</t>
  </si>
  <si>
    <t>รศ.ดร.รุ่งนภา  ศรีชนะ</t>
  </si>
  <si>
    <t/>
  </si>
  <si>
    <t>การออกแบบและการพัฒนาของพอลิเมอร์ที่มีรอยพิมพ์ประทับโมเลกุลชนิดไมโครสเฟียร์ที่มีความจดจำแบบคอนฟิกูเรชันนอลไบโอมิเมซิส และการประยุกต์ใช้สำหรับการแยกอิแนนทิโอเมอร์ของสารประกอบไครัล</t>
  </si>
  <si>
    <t>นางสาวอภิษฎา</t>
  </si>
  <si>
    <t>จิโสะ</t>
  </si>
  <si>
    <t>รศ.ดร.อนุชิต  พลับรู้การ</t>
  </si>
  <si>
    <t>MR.AMIT</t>
  </si>
  <si>
    <t>JAISI</t>
  </si>
  <si>
    <t>Strategies for enhancing napthoquinone production in root cultures of Plumbago indica</t>
  </si>
  <si>
    <t>MR.PIJUSH KUMAR</t>
  </si>
  <si>
    <t>PAUL</t>
  </si>
  <si>
    <t>นางสาวเกศราภรณ์</t>
  </si>
  <si>
    <t>ปานแดง</t>
  </si>
  <si>
    <t>ดร.สุกัญญา  เดชอดิศัย</t>
  </si>
  <si>
    <t>ผศ.ดร.ฉัตรชัย วัฒนาภิรมย์สกุล</t>
  </si>
  <si>
    <t>การศึกษาพฤกษเคมีและฤทธิ์ทางชีวภาพของพืชสกุลข่อย</t>
  </si>
  <si>
    <t>นายชริโศภณ</t>
  </si>
  <si>
    <t>ชุณหชัยชนะ</t>
  </si>
  <si>
    <t>การพัฒนายาชนิดสูดพ่นของไพราซิโนอิกแอซิด ไมโครพาร์ติเคิลเคลือบด้วยไพราซิโนอิกแอซิด นาโนพาร์ติเคิล เพื่อการนำส่งยาไปสู่มาโครฟาจในถุงลมปอด</t>
  </si>
  <si>
    <t>นางสาวมัรยัม</t>
  </si>
  <si>
    <t>ดือเร๊ะ</t>
  </si>
  <si>
    <t>นายรัฐพล</t>
  </si>
  <si>
    <t>ศรีธราดล</t>
  </si>
  <si>
    <t>การใช้เซอริซินเป็นสารก่อฟิส์มเพื่อรักษาแผล</t>
  </si>
  <si>
    <t>นายลิขิต</t>
  </si>
  <si>
    <t>ลาเต๊ะ</t>
  </si>
  <si>
    <t>นางสาวศศิกานต์</t>
  </si>
  <si>
    <t>ศรีเพชรทอง</t>
  </si>
  <si>
    <t>ผศ.ดร.ชิตชไม  โอวาทฬารพร</t>
  </si>
  <si>
    <t>การพัฒนาการระบบนำส่งอนุพันธ์เตตตระไฮโดรเคอร์คิวมินด้วยนาโนโพลิเมอร์ไมเซลล์ของ เอ็น-เบนซิลซัคซินิลไคโตแซนและการทดสอบฤทธิ์การต้านมะเร็ง</t>
  </si>
  <si>
    <t>นายสุริยา</t>
  </si>
  <si>
    <t>ชัยวงค์</t>
  </si>
  <si>
    <t>ดร.สิรีวรรณ  แก้วสุวรรณ</t>
  </si>
  <si>
    <t>นางสาวอัจฉรา</t>
  </si>
  <si>
    <t>รักษาวงค์</t>
  </si>
  <si>
    <t>MR.MIAN WAQAR</t>
  </si>
  <si>
    <t>MUSTAFA</t>
  </si>
  <si>
    <t xml:space="preserve">MR.AMIT  </t>
  </si>
  <si>
    <t>Bhutanese/Bhutan</t>
  </si>
  <si>
    <t xml:space="preserve">MR.PIJUSH KUMAR  </t>
  </si>
  <si>
    <t>Bangladesh/Bangladesh</t>
  </si>
  <si>
    <t xml:space="preserve">MR.MIAN WAQAR  </t>
  </si>
  <si>
    <t>Pakistan/Pakistan</t>
  </si>
  <si>
    <t>การทดสอบความตรงและความเที่ยงของแบบวัดคุณภาพชีวิตสำหรับผู้ป่วยมะเร็งต่อมไทรอยด์ฉบับภาษาไทย</t>
  </si>
  <si>
    <t>วารสารเภสัชกรรมไทย</t>
  </si>
  <si>
    <t>43-62</t>
  </si>
  <si>
    <t>Thai</t>
  </si>
  <si>
    <t>ผลของกระบวนการสร้างความสอดคล้องต่อเนื่องทางยาในหอผู้ป่วยอายุรกรรมหญิงโรงพยาบาลทั่วไปแห่งหนึ่ง</t>
  </si>
  <si>
    <t>Suedee, A.,             Tewtrakul, S., Panichayupakaranant, P.</t>
  </si>
  <si>
    <t>1256-1261</t>
  </si>
  <si>
    <t>Puttarak, P., Panichyupakaranant, P.</t>
  </si>
  <si>
    <r>
      <rPr>
        <i/>
        <sz val="16"/>
        <color indexed="8"/>
        <rFont val="TH SarabunPSK"/>
        <family val="2"/>
      </rPr>
      <t>In vitro</t>
    </r>
    <r>
      <rPr>
        <sz val="16"/>
        <color indexed="8"/>
        <rFont val="TH SarabunPSK"/>
        <family val="2"/>
      </rPr>
      <t xml:space="preserve"> probiotic properties of </t>
    </r>
    <r>
      <rPr>
        <i/>
        <sz val="16"/>
        <color indexed="8"/>
        <rFont val="TH SarabunPSK"/>
        <family val="2"/>
      </rPr>
      <t xml:space="preserve">Lactobacillus fermentum </t>
    </r>
    <r>
      <rPr>
        <sz val="16"/>
        <color indexed="8"/>
        <rFont val="TH SarabunPSK"/>
        <family val="2"/>
      </rPr>
      <t>SK5 isolated from vagina of a healthy woman</t>
    </r>
  </si>
  <si>
    <t>6–13</t>
  </si>
  <si>
    <t>Limsuwan, T.,            Boonme, P.,           Amnuaikit, T.</t>
  </si>
  <si>
    <t>Advanced Materials Research</t>
  </si>
  <si>
    <t>741-744</t>
  </si>
  <si>
    <t>คปก. รุ่นที่ 15(Joint funding56)</t>
  </si>
  <si>
    <t>นางสาวอัจฉรา รักษาวงค์</t>
  </si>
  <si>
    <t>คปก. รุ่นที่ 16</t>
  </si>
  <si>
    <t>รศ.ดร.เจษฎี แก้วศรีจันทร์</t>
  </si>
  <si>
    <t>นายชริโศภณ ชุณหชัยชนะ</t>
  </si>
  <si>
    <t>นางสาวศิริรัตน์ รักกิจ</t>
  </si>
  <si>
    <t>MR.PIJUSH KUMAR   PAUL</t>
  </si>
  <si>
    <t>ผศ.ดร.ชิตชไม โอวาทฬารพร</t>
  </si>
  <si>
    <t>นางสาวศศิกานต์  ศรีเพชรทอง</t>
  </si>
  <si>
    <t>นางสาวอภิษฎา  จิโสะ</t>
  </si>
  <si>
    <t>นางสาวศันสนีย</t>
  </si>
  <si>
    <t>สินารักษ์</t>
  </si>
  <si>
    <t>ü</t>
  </si>
  <si>
    <t>นางสาววรลักษณ์</t>
  </si>
  <si>
    <t>เพชรรัตน์</t>
  </si>
  <si>
    <t>นางสาวจุฑามาส</t>
  </si>
  <si>
    <t>วสุพงศ์อัยยะ</t>
  </si>
  <si>
    <t>บภ.</t>
  </si>
  <si>
    <t>เภสัชศาสตร์สังคมและการบริหาร</t>
  </si>
  <si>
    <t>นายภัทรพล</t>
  </si>
  <si>
    <t>สิทธิผล</t>
  </si>
  <si>
    <t>เภสัชศาสตร์สังคมและการบริหาร (ภาคสมทบ)</t>
  </si>
  <si>
    <t>นางสาวกรองหทัย</t>
  </si>
  <si>
    <t>นิยมญาติ</t>
  </si>
  <si>
    <t>นางสาวริฏา</t>
  </si>
  <si>
    <t>มุสลีมาณุกูล</t>
  </si>
  <si>
    <t>นางสาวจันทร์จรัส</t>
  </si>
  <si>
    <t>รูปสูง</t>
  </si>
  <si>
    <t>นายธิรัตว์</t>
  </si>
  <si>
    <t>พาพล</t>
  </si>
  <si>
    <t>นางสาวสาคเรศ</t>
  </si>
  <si>
    <t>ศรีวุ่น</t>
  </si>
  <si>
    <t>นางสาวบวรรัตน์</t>
  </si>
  <si>
    <t>อังศุวัฒนากุล</t>
  </si>
  <si>
    <t>นางสาวภัคพิชา</t>
  </si>
  <si>
    <t>นางสาววรัญญา</t>
  </si>
  <si>
    <t>บัวขวัญ</t>
  </si>
  <si>
    <t>นายนมนต์</t>
  </si>
  <si>
    <t>หิรัญ</t>
  </si>
  <si>
    <t>นางสาวอารีรัตน์</t>
  </si>
  <si>
    <t>ซื่อดี</t>
  </si>
  <si>
    <t xml:space="preserve">หลักสูตรวิทยาศาสตรมหาบัณฑิต สาขาวิทยาศาสตร์เครื่องสำอาง (นานาชาติ)  </t>
  </si>
  <si>
    <t>พ.ศ. 2549</t>
  </si>
  <si>
    <t>พ.ศ.2555</t>
  </si>
  <si>
    <t xml:space="preserve">หลักสูตรวิทยาศาสตรมหาบัณฑิต สาขาวิทยาศาสตร์สมุนไพร (นานาชาติ) </t>
  </si>
  <si>
    <t xml:space="preserve">หลักสูตรปรัชญาดุษฎีบัณฑิต สาขาเภสัชศาสตร์และการบริหาร (นานาชาติ) </t>
  </si>
  <si>
    <t>พ.ศ. 2553</t>
  </si>
  <si>
    <t xml:space="preserve">หลักสูตรปรัชญาดุษฎีบัณฑิต สาขาเภสัชศาสตร์ (นานาชาติ) </t>
  </si>
  <si>
    <t>อยู่ระหว่างการดำเนินการปรับหลักสูตร</t>
  </si>
  <si>
    <t>Charoonratana, T.,
Wungsintaweekul, J.,
Keawpradub, N., 
Verpoorte, R.</t>
  </si>
  <si>
    <t>Wiwattanapatapee, R.,
Chumthong, A.,
Pengnoo, A., 
Kanjanamaneesathian, M.</t>
  </si>
  <si>
    <t>Sirirak, T., 
Brecker, L., 
Plubrukarn, A.</t>
  </si>
  <si>
    <t xml:space="preserve">Jaruratanasirikul, S.,
Wongpoowarak, W.,
Aeinlang, N., 
Jullangkoon, M.
</t>
  </si>
  <si>
    <t xml:space="preserve">Sakunpak, A.,
Matsunami, K.,
Otsuka, H., 
Panichayupakaranant, P.
</t>
  </si>
  <si>
    <t xml:space="preserve">Boonleang, J., 
Stobaugh,  J. F.
</t>
  </si>
  <si>
    <t xml:space="preserve">Aramwit, P.,
Towiwat, P., 
Srichana, T.
</t>
  </si>
  <si>
    <t xml:space="preserve">Faroongsarng, D.,
Chiayvareesajja, S., 
Theapparat, Y.
</t>
  </si>
  <si>
    <t xml:space="preserve">Pichayakorn, W., 
Boonme, P.
</t>
  </si>
  <si>
    <t xml:space="preserve">Chooklin, S.,
Kaewsichan, L., 
Kaewsrichan, J.
</t>
  </si>
  <si>
    <t>Aramwit, P.,
Siritienthong, T.,
Srichana, T., 
Ratanavaraporn, J.</t>
  </si>
  <si>
    <t>Kaewnopparat, S.,
Dangmanee, N,, 
Kaewnopparat, N., 
Srichana, T., 
Chulasiri, M.,
Settharaksa, S.</t>
  </si>
  <si>
    <t>Boonme, P., 
Souto, E.B., 
Wuttisantikul, N., 
Jongjit, T., 
Pichayakorn, W.</t>
  </si>
  <si>
    <t>Aramwit, P., 
Towiwat, P.,
Srichana, T.</t>
  </si>
  <si>
    <t>Aramwit, P.,
Palapinyo, S.,
Srichana, T.,
Chottanapund, S., 
Muangman, M.</t>
  </si>
  <si>
    <t>Amnuaikit, T.,
Boonme, P.</t>
  </si>
  <si>
    <t xml:space="preserve">Ghannadi, A.,
Plubrukarn, A., 
Zandi, K.,
Sartavi, K., 
Yegdaneh, A.
</t>
  </si>
  <si>
    <t>Boukaew, S., 
Plubrukam, A., 
Prasertsan, P.</t>
  </si>
  <si>
    <t>Mo, J.,
Panichayupakaranant, P.,
Kaewnopparat, N., Nitiruangjaras, A., 
Reanmongkol, W.</t>
  </si>
  <si>
    <t>Sudsai, T.,
Wattanapiromsakul., 
Tewtrakul, S.</t>
  </si>
  <si>
    <t>Wasiksiri, S.,
Sripongpun, S., 
Ratanaphan, A., 
Sookras, P.</t>
  </si>
  <si>
    <t>Puttarak, P., 
Panichayupakaranant, P.</t>
  </si>
  <si>
    <r>
      <t>Khochchawech, J.,
Tantikitti, C.,
Wiwattanapatapee, R</t>
    </r>
    <r>
      <rPr>
        <b/>
        <sz val="16"/>
        <rFont val="TH SarabunPSK"/>
        <family val="2"/>
      </rPr>
      <t xml:space="preserve">.  </t>
    </r>
  </si>
  <si>
    <t>Jaisi, A.,
Sakunphueak, A., 
Panichayupakaranant, P.</t>
  </si>
  <si>
    <t>Sermkaew, N., 
Wiwattanawongsa, K., 
Ketjinda, W., 
Wiwattanapatapee, R.</t>
  </si>
  <si>
    <t>Balekar, N.,
Nakpheng, T., 
Srichana, T.</t>
  </si>
  <si>
    <t>Suedee, R.</t>
  </si>
  <si>
    <t>Boonme, P., 
Boonthongchuay, C., 
Amnuaikit, T., 
Wongpoowarak, W.</t>
  </si>
  <si>
    <t xml:space="preserve">Boonme, P.,
Maneenuan, D.,
Channarong, S. </t>
  </si>
  <si>
    <t xml:space="preserve">Reanmongkol, W., 
Songkram, C. </t>
  </si>
  <si>
    <r>
      <t xml:space="preserve">ขอให้กรอกข้อมูล </t>
    </r>
    <r>
      <rPr>
        <u val="single"/>
        <sz val="14"/>
        <rFont val="Tahoma"/>
        <family val="2"/>
      </rPr>
      <t>เพิ่มเติม</t>
    </r>
    <r>
      <rPr>
        <sz val="14"/>
        <color indexed="10"/>
        <rFont val="Tahoma"/>
        <family val="2"/>
      </rPr>
      <t xml:space="preserve">  ในช่วง</t>
    </r>
    <r>
      <rPr>
        <u val="single"/>
        <sz val="18"/>
        <color indexed="10"/>
        <rFont val="Tahoma"/>
        <family val="2"/>
      </rPr>
      <t>เดือน มีนาคม 2556- สิงหาคม 2556</t>
    </r>
  </si>
  <si>
    <t>ปาริฉัตร/เรวดี</t>
  </si>
  <si>
    <t>เรวดี</t>
  </si>
  <si>
    <t>1 ส.ค.55 - 31 ม.ค.57</t>
  </si>
  <si>
    <t>27 ก.พ.55 - 26 ก.พ.57</t>
  </si>
  <si>
    <t>2 ก.ค.55 - 1 ส.ค.56</t>
  </si>
  <si>
    <t>23 ส.ค.55 - 23 ม.ค.57</t>
  </si>
  <si>
    <t>13 ก.ย.55 - 12 ก.ย.60</t>
  </si>
  <si>
    <t>15 ส.ค.55 - 14 ส.ค.56</t>
  </si>
  <si>
    <t>17 มิ.ย.56 - 16 มิ.ย.59</t>
  </si>
  <si>
    <t>1 ส.ค.56 - 31 ม.ค.58</t>
  </si>
  <si>
    <t>1 ส.ค.56 - 31 ก.ค.58</t>
  </si>
  <si>
    <t>15 ส.ค.56 - 14 ส.ค.57</t>
  </si>
  <si>
    <t>3 ปี (1มิ.ย.54-31พ.ค.57)</t>
  </si>
  <si>
    <t>รศ.ดร.อนุชิต พลับรู้การ</t>
  </si>
  <si>
    <t>ฝึกอบรมเกี่ยวกับงานวิจัย</t>
  </si>
  <si>
    <t xml:space="preserve">15 – 19 เมษายน 2556  </t>
  </si>
  <si>
    <t>Universiteit Leiden ประเทศเนเธอร์แลนด์</t>
  </si>
  <si>
    <t>ดร.กมลทิพย์ วิวัฒนวงศา</t>
  </si>
  <si>
    <t>1 - 5 มิถุนายน 2556</t>
  </si>
  <si>
    <t>19,450.-</t>
  </si>
  <si>
    <t>2-15</t>
  </si>
  <si>
    <t>Journal of Ethnopharmacology</t>
  </si>
  <si>
    <t>ดร.ดำรงศักดิ์ ฟ้ารุ่งสาง</t>
  </si>
  <si>
    <t>ยื่นขอวันที่ 11 มิ.ย.2556</t>
  </si>
  <si>
    <t>ยื่นขอ 23 เม.ย.2556</t>
  </si>
  <si>
    <t>ดร.วรนุช แสงเจริญ</t>
  </si>
  <si>
    <t>ยื่นขอ 30 เม.ย.2556</t>
  </si>
  <si>
    <t>ดร.วิลาวัณย์ ทองเรือง</t>
  </si>
  <si>
    <t>ยื่นขอ 29 พ.ค.2556</t>
  </si>
  <si>
    <t>ดร.ณัฐธิดา ภัคพยัต</t>
  </si>
  <si>
    <t>ยื่นขอ 10 มิ.ย.2556</t>
  </si>
  <si>
    <t>มิ.ย. 52 - พ.ค. 56</t>
  </si>
  <si>
    <t>3 ปี(1 มิ.ย.53- 31พ.ค. 56)</t>
  </si>
  <si>
    <t>5 ปี(1 มิ.ย.53 - 31 พ.ค.58)</t>
  </si>
  <si>
    <t>3 ปี (1 ธ.ค. 54-30 พ.ย.57)</t>
  </si>
  <si>
    <t>5 ปี (1 มิ.ย. 54-31 พ.ค.59)</t>
  </si>
  <si>
    <t>3 ปี(1 มิ.ย.54-31 พ.ค.57)</t>
  </si>
  <si>
    <t>5 ปี(1 มิ.ย.55-31 พ.ค.60)</t>
  </si>
  <si>
    <t>5 ก.ค.56 - 4 ก.ค.59</t>
  </si>
  <si>
    <t>5 ปี(1 มิ.ย. 54-31 พ.ค. 59)</t>
  </si>
  <si>
    <t>3 ปี(1 ธ.ค.54-30 พ.ย.57)</t>
  </si>
  <si>
    <t>3 ปี(1 มิ.ย.53-31 พ.ค.56)</t>
  </si>
  <si>
    <t>5 ปี(1 มิ.ย.52-31 พ.ค.57)</t>
  </si>
  <si>
    <t>5 ปี(1 มิ.ย.53-31 พ.ค.58)</t>
  </si>
  <si>
    <t>5 ปี( มิ.ย. 52 - 31 พ.ค. 57)</t>
  </si>
  <si>
    <t>5 ปี(1 ธ.ค.51-30 พ.ย.56)</t>
  </si>
  <si>
    <t>5 ปี(1 มิ.ย.51-31 พ.ค.56)</t>
  </si>
  <si>
    <t>5 ปี(1 มิ.ย.51-31พ.ค.56)</t>
  </si>
  <si>
    <t xml:space="preserve"> -</t>
  </si>
  <si>
    <t>ประชุมคณะกรรมการบริหารโครงการสู่ความเป็นเลิศสาขาเภสัชศาสตร์ระยะที่ 2 ครั้งที่ 1/2556</t>
  </si>
  <si>
    <t>วาระพิจารณา; (ร่าง) รายงานผลการดำเนินการโครงการสู่ความเป็นเลิศสาขาเภสัชศาสตร์ ระยะที่ 2 รอบ 12 เดือน (เดือนมีนาคม 2555 – กุมภาพันธ์ 2556) ปีที่ 2</t>
  </si>
  <si>
    <t>ปรับปรุงรายงานผลการดำเนินงานก่อนส่งสำนักวิจัยฯ พร้อมพิจารณาให้ข้อเสนอแนะต่อการดำเนินงานของสาขาความเป็นเลิศฯ</t>
  </si>
  <si>
    <t xml:space="preserve"> พฤษภาคม 2556</t>
  </si>
  <si>
    <t xml:space="preserve"> - </t>
  </si>
  <si>
    <t>16 (10.5 ชิ้น)</t>
  </si>
  <si>
    <t>0(1)</t>
  </si>
  <si>
    <t>0(4)</t>
  </si>
  <si>
    <t>4.17(3.33)</t>
  </si>
  <si>
    <t>59 (27)</t>
  </si>
  <si>
    <t>10 (8 ชิ้น)</t>
  </si>
  <si>
    <t>120 (75.5 ชิ้น)</t>
  </si>
  <si>
    <t>46 (29 ชิ้น)</t>
  </si>
  <si>
    <t>0 (4)</t>
  </si>
  <si>
    <t>2 (7)</t>
  </si>
  <si>
    <t>3.75(3.65)</t>
  </si>
  <si>
    <t>ศิริรัตน์ ไสไทย 
โพยม วงศ์ภูวรักษ์</t>
  </si>
  <si>
    <t xml:space="preserve">Santos, I. S.,
Ponte, B. M., 
Boonme, P., 
Silva, A. M., 
Souto, E. B. </t>
  </si>
  <si>
    <t>Pichayakorn, W.,
Suksaeree, J., 
Boonme, P., 
Amnuaikit, T., 
Taweepreda, W., 
Ritthidej, G. C.</t>
  </si>
  <si>
    <t>Chodok, P.,
Eiamsa-ard, P.,
Cove, D. J.,
Quatrano, R. S., 
Kaewsuwan, S.</t>
  </si>
  <si>
    <t>Panthong, K.,
Srisud, Y., 
Rukachaisirikul, V., 
Hutadilok-Towatana, N., 
Voravuthikunchai, S. P.,
Tewtrakul, S.</t>
  </si>
  <si>
    <t>Eiamsa-ard, P., 
Kanjana-Opas, A., 
Cahoon, E. B.,
Chodok, P., 
Kaewsuwan, S.</t>
  </si>
  <si>
    <t>Dokmaisrijan, S., 
Payaka, A., 
Tantishaiyakul, V., 
Chairat, M., 
Nimmanpipug, P., 
Lee, V. S.</t>
  </si>
  <si>
    <t>Pichayakorn, W.,  
Suksaeree, J., 
Boonme, P.,
Taweepreda, W., 
Amnuaikit, T., 
Ritthidej, G. C.</t>
  </si>
  <si>
    <t>Kim, W. K.,
Song, SY., 
Oh, W. K., 
Kaewsuwan, S.,
Tran, T. L.,
Kim, W. S., 
Sung, J. H.</t>
  </si>
  <si>
    <t>Joycharat, N., 
Thammavong, S.,
Limsuwan, S.,
Homlaead, S.,
Voravuthikunchai, S. P., 
Yingyongnarongkul, B. E.,
Dej-adisai, S., 
Subhadhirasakul, S.</t>
  </si>
  <si>
    <t>Anti-inflammatory potential of silk sericin</t>
  </si>
  <si>
    <t>Development, characterization and permeability assessment based on caco-2 monolayers of self-microemulsifying floating tablets of tetrahydrocurcumin</t>
  </si>
  <si>
    <t>Accelerated healing of full-thickness wounds by genipin-crosslinked silk sericin/PVA scaffolds</t>
  </si>
  <si>
    <t>Nanjwade, B. K.,
Hiremath, G. M.,
Manvi, F. V., 
Srichana, T.</t>
  </si>
  <si>
    <t>Madaka, F., 
Wattanapiromsakul, C.,
Sudsai, T.,  
Tewtrakul, S.</t>
  </si>
  <si>
    <t>รศ.ดร.รุ่งนภา ศรีชนะ
(นักวิจัย)
Professor Dr.Franz Ludwig Dickert
ผศ.ดร.ภูธร แคนยุกต์
ผ.ศ.ภก.นฤบดี ผดุงสมบัติ
ดร.ชลทิต สนธิเมือง
(นักวิจัยร่วม)</t>
  </si>
  <si>
    <t>ดร.ชลทิต สนธิเมือง
(นักศึกษา)
รศ.ดร.รุ่งนภา ศรีชนะ
(อาจารย์ที่ปรึกษา)
Professor Dr.Franz Ludwig Dickert
(อาจารย์ที่ปรึกษาร่วม)</t>
  </si>
  <si>
    <t>รศ.ดร.สุวิภา  อึ้งไพบูลย์
(นักวิจัย)
รศ.ถนอมจิต สุภาวิตา
รศ.เพชรน้อย สิงห์ช่างชัย
นางสุปรีดี  สังฆรักษ์
นางปราณี  รัตนสุวรรณ
(นักวิจัยร่วม)</t>
  </si>
  <si>
    <t xml:space="preserve">Dr. Dyah Aryani Perwitasari คณบดีคณะเภสัชศาสตร์ Ahmad Dahlan University, Yogyakata ประเทศอินโดนีเซีย </t>
  </si>
  <si>
    <t xml:space="preserve">Journal of Ethnopharmacology
</t>
  </si>
  <si>
    <t>ดร.สุกัญญา เดชอดิศัย</t>
  </si>
  <si>
    <t>ดร.อุษณีย์ วนรรฆมณี</t>
  </si>
  <si>
    <t>Department of Pharmacy, National University of Singapore ประเทศสิงคโปร์</t>
  </si>
  <si>
    <t>A study on antioxidant and antimicrobial activities of turmeric clear liquid soap for wound treatment of HIV patients</t>
  </si>
  <si>
    <t>Preparation and evaluation of bacillus megaterium-alginate microcapsules for control of rice sheath blight disease</t>
  </si>
  <si>
    <t>Pharmacodynamics modeling to pptimize dosage regimens of sulbactam</t>
  </si>
  <si>
    <t>Isolation of new monoterpene coumarins from micromelum minutum leaves and their cytotoxic activity against leishmania major and cancer cells</t>
  </si>
  <si>
    <t>Applied Microbiology and Biotechnology</t>
  </si>
  <si>
    <t>Journal of The World Aquaculture Society</t>
  </si>
  <si>
    <t>Spectrochimica Acta Part A-Molecular and Biomolecular Spectroscopy</t>
  </si>
  <si>
    <t>Asia-Pacific Journal of Chemical Engineering</t>
  </si>
  <si>
    <t>European Journal of Pharmacology</t>
  </si>
  <si>
    <t>Archives of Pharmacal Research</t>
  </si>
  <si>
    <t>Sunless tanning creams from chlorogenic acid extracted of green coffee beans</t>
  </si>
  <si>
    <t>Songklanakarin Journal of Science and Technology</t>
  </si>
  <si>
    <t>Antimicrobial Agents and Chemotherapy</t>
  </si>
  <si>
    <t xml:space="preserve">Anti-inflammatory activity of diterpenes from Croton stellatopilosus on LPS-induced RAW264.7 cells  
</t>
  </si>
  <si>
    <t xml:space="preserve">Diterpenoids and triterpenoids with potential anti-inflammatory activity from the leaves of Aglaia odorata 
</t>
  </si>
  <si>
    <t>รศ.ดร. อนุชิต พลับรู้การ</t>
  </si>
  <si>
    <t>Sawatdee, S.,                  Phetmung, H.,                Srichana, T.</t>
  </si>
  <si>
    <t>Sildenafil citrate monohydrate–cyclodextrin nanosuspension complexes for use in metered-dose inhalers</t>
  </si>
  <si>
    <t>1-2</t>
  </si>
  <si>
    <t>248–258</t>
  </si>
  <si>
    <t>Two novel physcomitrella patens fatty acid elongases (ELOs): identification and functional characterization</t>
  </si>
  <si>
    <t>Development, Characterization and permeability assessment based on caco-2 monolayers of self-microemulsifying floating tablets of tetrahydrocurcumin</t>
  </si>
  <si>
    <r>
      <t xml:space="preserve">Molecular cloning and expression of tryptophan decarboxylase from </t>
    </r>
    <r>
      <rPr>
        <i/>
        <sz val="16"/>
        <rFont val="TH SarabunPSK"/>
        <family val="2"/>
      </rPr>
      <t>Mitragyna speciosa</t>
    </r>
  </si>
  <si>
    <t>Topical anti-inflammatory and analgesic activities of standardized pomegranate rind extract in comparison with its marker compound ellagic acid in vivo</t>
  </si>
  <si>
    <r>
      <t xml:space="preserve">Study on the antioxidant activities of gel containing </t>
    </r>
    <r>
      <rPr>
        <i/>
        <sz val="16"/>
        <color indexed="8"/>
        <rFont val="TH SarabunPSK"/>
        <family val="2"/>
      </rPr>
      <t>Tagetes erecta(L.)</t>
    </r>
  </si>
  <si>
    <r>
      <t xml:space="preserve">Anti-allergic activity of compounds from </t>
    </r>
    <r>
      <rPr>
        <i/>
        <sz val="16"/>
        <rFont val="TH SarabunPSK"/>
        <family val="2"/>
      </rPr>
      <t>Boesenbergia thorelii</t>
    </r>
  </si>
  <si>
    <r>
      <t xml:space="preserve">Inhibition of nitric oxide production by compounds from </t>
    </r>
    <r>
      <rPr>
        <i/>
        <sz val="16"/>
        <rFont val="TH SarabunPSK"/>
        <family val="2"/>
      </rPr>
      <t>Boesenbergia longiflora</t>
    </r>
    <r>
      <rPr>
        <sz val="16"/>
        <rFont val="TH SarabunPSK"/>
        <family val="2"/>
      </rPr>
      <t xml:space="preserve"> using lipopolysaccharide-stimulated RAW264.7 macrophage cells</t>
    </r>
  </si>
  <si>
    <r>
      <rPr>
        <i/>
        <sz val="16"/>
        <color indexed="8"/>
        <rFont val="TH SarabunPSK"/>
        <family val="2"/>
      </rPr>
      <t xml:space="preserve">Acinetobacter baumannii  </t>
    </r>
    <r>
      <rPr>
        <sz val="16"/>
        <color indexed="8"/>
        <rFont val="TH SarabunPSK"/>
        <family val="2"/>
      </rPr>
      <t>ที่ดื้อยากกลุ่มคาร์บาพีเนม:กลไกการดื้อยา ฤทธิ์ต้านเชื้อของยาปฏิชีวนะเดี่ยวหรือยาผสมในหลอดทดลอง และผลลัพท์ทางคลินิกของการติดเชื้อ</t>
    </r>
  </si>
  <si>
    <t>รางวัลวิทยานิพนธ์ดีเด่น ประจำปี 2555  (ชมเชย)</t>
  </si>
  <si>
    <t>ผลของสารสกัดน้ำจากผลยอและสารเครื่องหมายในผลยอ (สโคโปเลติน) ต่อการเคลื่อนไหวและการอักเสบในท่อทางเดินอาหารส่วนต้น</t>
  </si>
  <si>
    <t>รางวัลวิทยานิพนธ์ดีเด่น ประจำปี 2555  (ดีเด่น)</t>
  </si>
  <si>
    <t>Anthranilate synthase alpha-subunits จากต้นกระท่อม: การโคลน cDNA และการศึกษาคุณสมบัติของโปรตีน</t>
  </si>
  <si>
    <t>ดร.วิชัย  สันติมาลีวรกุล  
รศ.ดร.โพยม  วงศ์ภูวรักษ์
รศ.พญ.พรรณทิพย์ ฉายากุล
ผศ.ดร.สุทธิพร  ภัทรชยากุล
Assoc.Prof.Dr.Kevin W Garey
ดร.พิมพ์พิมล  ตันสกุล</t>
  </si>
  <si>
    <t>รศ.ดร.ภาคภูมิ พาณิชยูปการนันท์</t>
  </si>
  <si>
    <t>รศ.ดร.สุภิญญา ติ๋วตระกูล</t>
  </si>
  <si>
    <t>29 (19 ชิ้น)</t>
  </si>
  <si>
    <r>
      <t xml:space="preserve">Anti-HIV-1 integrase compound from </t>
    </r>
    <r>
      <rPr>
        <i/>
        <sz val="16"/>
        <color indexed="8"/>
        <rFont val="TH SarabunPSK"/>
        <family val="2"/>
      </rPr>
      <t>Pometia pinnata</t>
    </r>
    <r>
      <rPr>
        <sz val="16"/>
        <color indexed="8"/>
        <rFont val="TH SarabunPSK"/>
        <family val="2"/>
      </rPr>
      <t xml:space="preserve"> leaves</t>
    </r>
  </si>
  <si>
    <r>
      <t xml:space="preserve">A new method for preparing pentacyclic triterpene rich </t>
    </r>
    <r>
      <rPr>
        <i/>
        <sz val="16"/>
        <color indexed="8"/>
        <rFont val="TH SarabunPSK"/>
        <family val="2"/>
      </rPr>
      <t>Centella asiatica</t>
    </r>
    <r>
      <rPr>
        <sz val="16"/>
        <color indexed="8"/>
        <rFont val="TH SarabunPSK"/>
        <family val="2"/>
      </rPr>
      <t xml:space="preserve"> extracts</t>
    </r>
  </si>
  <si>
    <t>Kaewnopparata, S., Dangmaneea, N., Kaewnopparata, N., Srichanaa, T.,               Malyn C. M., 
Settharaksad, S.</t>
  </si>
  <si>
    <t>3 มิ.ย.56 - 2 มิ.ย.58</t>
  </si>
  <si>
    <t>0(2)</t>
  </si>
  <si>
    <t>0 (10)</t>
  </si>
  <si>
    <t>สูตรตำรับยาน้ำใช้เฉพาะที่ที่มีตัวยาสำคัญเป็นสารสกัดบัวบกที่มีสารเพ็นตะไซคลิกไตรเทอร์ปีน</t>
  </si>
  <si>
    <t>ขณะนี้อยู่ในระหว่างดำเนินการรอรับอนุสิทธิบัตร</t>
  </si>
  <si>
    <t>ไทย</t>
  </si>
  <si>
    <t>กรรมวิธีการแยกสารมินูตินเอและมิมูตินบีจากใบหมุย</t>
  </si>
  <si>
    <t>จุฑามาส วสุพงศ์อัยยะ 
สงวน ลือเกียรติบัณฑิต 
ธีรพล เปรมประภา</t>
  </si>
  <si>
    <t>จุฑามาส วสุพงศ์อัยยะ        สงวน ลือเกียรติบัณฑิต 
ธีรพล เปรมประภา</t>
  </si>
  <si>
    <t>Suedee, A.,             
Tewtrakul, S., Panichayupakaranant, P.</t>
  </si>
  <si>
    <t>เจรจาแลกเปลี่ยนความร่วมมือทางวิชาการ</t>
  </si>
  <si>
    <t>Workshop Metabolomics: Basics and Application to Plant Sciences</t>
  </si>
  <si>
    <t>การใช้โปรแกรม NONMEM ในการวิเคราะห์ข้อมูลทางเภสัชจลนศาสตร์</t>
  </si>
  <si>
    <t xml:space="preserve"> Dr. S.A. DHANARAJ คณบดีคณะเภสัชศาสตร์ AIMST University 
ประเทศมาเลเซีย</t>
  </si>
  <si>
    <r>
      <t xml:space="preserve">Identification and functional characterization of two Delta(12)-fatty acid desaturases associated with essential linoleic acid biosynthesis in </t>
    </r>
    <r>
      <rPr>
        <i/>
        <sz val="16"/>
        <rFont val="TH SarabunPSK"/>
        <family val="2"/>
      </rPr>
      <t>Physcomitrella patens</t>
    </r>
  </si>
  <si>
    <r>
      <t xml:space="preserve">Kabiramide L, a new antiplasmodial trisoxazole macrolide from the sponge </t>
    </r>
    <r>
      <rPr>
        <i/>
        <sz val="16"/>
        <rFont val="TH SarabunPSK"/>
        <family val="2"/>
      </rPr>
      <t>Pachastrissa nux</t>
    </r>
  </si>
  <si>
    <r>
      <t xml:space="preserve">Antibacterial substances from </t>
    </r>
    <r>
      <rPr>
        <i/>
        <sz val="16"/>
        <rFont val="TH SarabunPSK"/>
        <family val="2"/>
      </rPr>
      <t>Albizia myriophylla</t>
    </r>
    <r>
      <rPr>
        <sz val="16"/>
        <rFont val="TH SarabunPSK"/>
        <family val="2"/>
      </rPr>
      <t xml:space="preserve"> wood against cariogenic </t>
    </r>
    <r>
      <rPr>
        <i/>
        <sz val="16"/>
        <rFont val="TH SarabunPSK"/>
        <family val="2"/>
      </rPr>
      <t>Streptococcus mutans</t>
    </r>
  </si>
  <si>
    <r>
      <t xml:space="preserve">A new method for preparing pentacyclic triterpene rich </t>
    </r>
    <r>
      <rPr>
        <i/>
        <sz val="16"/>
        <rFont val="TH SarabunPSK"/>
        <family val="2"/>
      </rPr>
      <t>Centella asiatica</t>
    </r>
    <r>
      <rPr>
        <sz val="16"/>
        <rFont val="TH SarabunPSK"/>
        <family val="2"/>
      </rPr>
      <t xml:space="preserve"> extracts</t>
    </r>
  </si>
  <si>
    <r>
      <t xml:space="preserve">Benzene, coumarin and quinolinone derivatives from roots of </t>
    </r>
    <r>
      <rPr>
        <i/>
        <sz val="16"/>
        <rFont val="TH SarabunPSK"/>
        <family val="2"/>
      </rPr>
      <t>Citrus hystrix</t>
    </r>
  </si>
  <si>
    <r>
      <t>Two novel</t>
    </r>
    <r>
      <rPr>
        <i/>
        <sz val="16"/>
        <rFont val="TH SarabunPSK"/>
        <family val="2"/>
      </rPr>
      <t xml:space="preserve"> Physcomitrella patens</t>
    </r>
    <r>
      <rPr>
        <sz val="16"/>
        <rFont val="TH SarabunPSK"/>
        <family val="2"/>
      </rPr>
      <t xml:space="preserve"> fatty acid elongases (ELOs): identification and functional characterization</t>
    </r>
  </si>
  <si>
    <r>
      <t xml:space="preserve">The complete analysis of the distribution kinetics of the oxytetracycline antibiotic in the exoskeleton of farmed Pacific white shrimp, </t>
    </r>
    <r>
      <rPr>
        <i/>
        <sz val="16"/>
        <rFont val="TH SarabunPSK"/>
        <family val="2"/>
      </rPr>
      <t>Litopenaeus vannamei</t>
    </r>
  </si>
  <si>
    <r>
      <t xml:space="preserve">Invitro probiotic properties of </t>
    </r>
    <r>
      <rPr>
        <i/>
        <sz val="16"/>
        <rFont val="TH SarabunPSK"/>
        <family val="2"/>
      </rPr>
      <t>Lactobacillus fermentum</t>
    </r>
    <r>
      <rPr>
        <sz val="16"/>
        <rFont val="TH SarabunPSK"/>
        <family val="2"/>
      </rPr>
      <t xml:space="preserve"> SK5 isolated from vagina ofa healthy woman
</t>
    </r>
  </si>
  <si>
    <r>
      <rPr>
        <i/>
        <sz val="16"/>
        <rFont val="TH SarabunPSK"/>
        <family val="2"/>
      </rPr>
      <t>In vitro</t>
    </r>
    <r>
      <rPr>
        <sz val="16"/>
        <rFont val="TH SarabunPSK"/>
        <family val="2"/>
      </rPr>
      <t xml:space="preserve"> stimulatory effect of grandiflorenic acid isolated from </t>
    </r>
    <r>
      <rPr>
        <i/>
        <sz val="16"/>
        <rFont val="TH SarabunPSK"/>
        <family val="2"/>
      </rPr>
      <t>Wedelia trilobata</t>
    </r>
    <r>
      <rPr>
        <sz val="16"/>
        <rFont val="TH SarabunPSK"/>
        <family val="2"/>
      </rPr>
      <t xml:space="preserve"> (L.) leaves on L929 fibroblast cells</t>
    </r>
  </si>
  <si>
    <r>
      <t xml:space="preserve">Effect of volatile substances from </t>
    </r>
    <r>
      <rPr>
        <i/>
        <sz val="16"/>
        <rFont val="TH SarabunPSK"/>
        <family val="2"/>
      </rPr>
      <t>Streptomyces philanthi</t>
    </r>
    <r>
      <rPr>
        <sz val="16"/>
        <rFont val="TH SarabunPSK"/>
        <family val="2"/>
      </rPr>
      <t xml:space="preserve"> RM-1-138 on growth of rhizoctonia solani on rice leaf</t>
    </r>
  </si>
  <si>
    <r>
      <t xml:space="preserve">Topical anti-inflammatory and analgesic activities of standardized pomegranate rind extract in comparison with its marker compound ellagic acid </t>
    </r>
    <r>
      <rPr>
        <i/>
        <sz val="16"/>
        <rFont val="TH SarabunPSK"/>
        <family val="2"/>
      </rPr>
      <t>in vivo</t>
    </r>
  </si>
  <si>
    <r>
      <rPr>
        <i/>
        <sz val="16"/>
        <rFont val="TH SarabunPSK"/>
        <family val="2"/>
      </rPr>
      <t>In vivo</t>
    </r>
    <r>
      <rPr>
        <sz val="16"/>
        <rFont val="TH SarabunPSK"/>
        <family val="2"/>
      </rPr>
      <t xml:space="preserve"> anti-inflammatory, analgesic and antipyretic activities of novel thiazolidine-2,4-dione analogs derived from some classical NSAIDs</t>
    </r>
  </si>
  <si>
    <r>
      <t>Study on the antioxidant activities of gel containing</t>
    </r>
    <r>
      <rPr>
        <i/>
        <sz val="16"/>
        <color indexed="8"/>
        <rFont val="TH SarabunPSK"/>
        <family val="2"/>
      </rPr>
      <t xml:space="preserve"> Tagetes erecta(L.)</t>
    </r>
  </si>
  <si>
    <r>
      <t xml:space="preserve">9. Output     </t>
    </r>
    <r>
      <rPr>
        <sz val="16"/>
        <rFont val="TH SarabunPSK"/>
        <family val="2"/>
      </rPr>
      <t xml:space="preserve"> ( ระบุเฉพาะผลงานที่เกิดขึ้นในช่วงเวลาที่รายงานเท่านั้น )                    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</si>
  <si>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Miss Daniela Janatova นักศึกษาจาก University of Veterinary and Pharmaceutical Sciences, Faculty of Pharmacy, University of Veterinary and Pharmaceutical Sciences of Czech Republic</t>
  </si>
  <si>
    <t>Dr Chan Hong Ngee, Pharmacy Department (Programme Co-ordinator) และ Ms Tracy Tai,  SGH Postgraduate Allied Health Institute (Placement Administrator) จาก
SINGAPORE GENERAL HOSPITAL PTE LTD ประเทศสิงคโปร์</t>
  </si>
  <si>
    <r>
      <t>ตำรับยาน้ำใช้เฉพาะที่ที่มีตัวยาสำคัญเป็นสารเพ็นตะไซคลิกไตรเทอร์ปีนจากบัวบก (</t>
    </r>
    <r>
      <rPr>
        <i/>
        <sz val="16"/>
        <rFont val="TH SarabunPSK"/>
        <family val="2"/>
      </rPr>
      <t>Centella  asiatica</t>
    </r>
    <r>
      <rPr>
        <sz val="16"/>
        <rFont val="TH SarabunPSK"/>
        <family val="2"/>
      </rPr>
      <t>)</t>
    </r>
  </si>
  <si>
    <t>ดร.ซอฟียะห์ นิมะ            
ผศ.ดร.ศิริมา  มหัทธนาดุลย์ 
ผศ.ดร.ศรีรัตน์  กสิวงศ์       
รศ.นพ.วิบูลย์  ฤทธิทิศ</t>
  </si>
  <si>
    <t>นางสาวปฐมาภรณ์  ปฐมภาค
รศ.ดร.จุไรทิพย์  หวังสินทวีกุล</t>
  </si>
  <si>
    <t>รศ.ดร.ภาคภูมิ พาณิชยูปการนันท์
ดร.อธิป  สกุลเผือก
(นักวิจัยร่วม)</t>
  </si>
  <si>
    <t>รศ.ดร.ภาคภูมิ พาณิชยูปการนันท์
ดร.ภาณุพงศ์ พุทธรักษ์
(นักวิจัยร่วม)</t>
  </si>
  <si>
    <t>ทุนโครงการปริญญาเอกกาญจนาภิเษก
(นายนมนต์ หิรัญ)</t>
  </si>
  <si>
    <t>ทุนโครงการปริญญาเอกกาญจนาภิเษก 
(นางสาวธิพาพรรณ พลายด้วง)</t>
  </si>
  <si>
    <t>ทุนโครงการปริญญาเอกกาญจนาภิเษก 
(นางสาวสุพัตรา  ลิ่มสุวรรณโชติ)</t>
  </si>
  <si>
    <t>ทุนโครงการปริญญาเอกกาญจนาภิเษก 
(นางสาวน้ำฟ้า   เสริมแก้ว)</t>
  </si>
  <si>
    <t>ทุนโครงการปริญญาเอกกาญจนาภิเษก 
(นายภาณุพงศ์   พุทธรักษ์)</t>
  </si>
  <si>
    <t>ทุนโครงการปริญญาเอกกาญจนาภิเษก 
(นายธันว์   สุวรรณเดชา)</t>
  </si>
  <si>
    <t>ทุนโครงการปริญญาเอกกาญจนาภิเษก 
(นายจตุรวิทย์   คงประเสริฐกิจ  )</t>
  </si>
  <si>
    <t>ทุนโครงการปริญญาเอกกาญจนาภิเษก 
(นางสาวอรุณี   สิมะรัตนมงคล)</t>
  </si>
  <si>
    <t>ทุนโครงการปริญญาเอกกาญจนาภิเษก 
(นางสาวพัชรวลัย   ใจสมุทร)</t>
  </si>
  <si>
    <t>ทุนโครงการปริญญาเอกกาญจนาภิเษก 
(นางสาวกนิษฐา แก้วเกริก)</t>
  </si>
  <si>
    <t>ทุนโครงการปริญญาเอกกาญจนาภิเษก 
(นายเจริญวงค์   เปรมประเสริฐ)</t>
  </si>
  <si>
    <t>ทุนโครงการปริญญาเอกกาญจนาภิเษก 
(นางสาวสร้อยสิริ คงรักษ์)</t>
  </si>
  <si>
    <t>ทุนโครงการปริญญาเอกกาญจนาภิเษก 
(นางสาวอาภา  เพชรสัมฤทธิ์)</t>
  </si>
  <si>
    <t>ทุนโครงการปริญญาเอกกาญจนาภิเษก 
(นางสาวภัทรียา  ตั้งเจริญ)</t>
  </si>
  <si>
    <r>
      <t xml:space="preserve">Anti-HIV-1 integrase compound </t>
    </r>
    <r>
      <rPr>
        <i/>
        <sz val="16"/>
        <color indexed="8"/>
        <rFont val="TH SarabunPSK"/>
        <family val="2"/>
      </rPr>
      <t>from Pometia</t>
    </r>
    <r>
      <rPr>
        <sz val="16"/>
        <color indexed="8"/>
        <rFont val="TH SarabunPSK"/>
        <family val="2"/>
      </rPr>
      <t xml:space="preserve"> </t>
    </r>
    <r>
      <rPr>
        <i/>
        <sz val="16"/>
        <color indexed="8"/>
        <rFont val="TH SarabunPSK"/>
        <family val="2"/>
      </rPr>
      <t xml:space="preserve">pinnata </t>
    </r>
    <r>
      <rPr>
        <sz val="16"/>
        <color indexed="8"/>
        <rFont val="TH SarabunPSK"/>
        <family val="2"/>
      </rPr>
      <t>leaves</t>
    </r>
  </si>
  <si>
    <r>
      <t xml:space="preserve">Increased production of plumbagin in </t>
    </r>
    <r>
      <rPr>
        <i/>
        <sz val="16"/>
        <rFont val="TH SarabunPSK"/>
        <family val="2"/>
      </rPr>
      <t xml:space="preserve">Plumbago indica </t>
    </r>
    <r>
      <rPr>
        <sz val="16"/>
        <rFont val="TH SarabunPSK"/>
        <family val="2"/>
      </rPr>
      <t>root cultures by gamma ray irradiation</t>
    </r>
  </si>
  <si>
    <r>
      <t xml:space="preserve">Increased production of plumbagin in </t>
    </r>
    <r>
      <rPr>
        <i/>
        <sz val="16"/>
        <rFont val="TH SarabunPSK"/>
        <family val="2"/>
      </rPr>
      <t>Plumbago indica</t>
    </r>
    <r>
      <rPr>
        <sz val="16"/>
        <rFont val="TH SarabunPSK"/>
        <family val="2"/>
      </rPr>
      <t xml:space="preserve"> root cultures by gamma ray irradiation</t>
    </r>
  </si>
  <si>
    <t>คณะผู้บริหารคณะเภสัชศาสตร์ ม.อ.</t>
  </si>
  <si>
    <t>* ไม่นับรวมเงินทุนวิจัยจากแหล่งทุนภายใน เช่น เงินรายได้ของมหาวิทยาลัย, กองทุนวิจัยต่างๆ ในมหาวิทยาลัยสงขลานครินทร์ รวมทั้งงบประมาณแผ่นดิน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</si>
</sst>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7041E]d\ mmmm\ yyyy;@"/>
    <numFmt numFmtId="185" formatCode="B1mmm\-yy"/>
    <numFmt numFmtId="186" formatCode="_-* #,##0_-;\-* #,##0_-;_-* &quot;-&quot;??_-;_-@_-"/>
    <numFmt numFmtId="187" formatCode="0.0%"/>
    <numFmt numFmtId="188" formatCode="0.0"/>
    <numFmt numFmtId="189" formatCode="0.0000"/>
    <numFmt numFmtId="190" formatCode="0.000"/>
    <numFmt numFmtId="191" formatCode="_-* #,##0.000_-;\-* #,##0.000_-;_-* &quot;-&quot;??_-;_-@_-"/>
    <numFmt numFmtId="192" formatCode="_-* #,##0.0000_-;\-* #,##0.0000_-;_-* &quot;-&quot;??_-;_-@_-"/>
    <numFmt numFmtId="193" formatCode="00.00"/>
    <numFmt numFmtId="194" formatCode="00.000"/>
    <numFmt numFmtId="195" formatCode="00.0000"/>
    <numFmt numFmtId="196" formatCode="mmm\-yyyy"/>
    <numFmt numFmtId="197" formatCode="d\ mmm\ yyyy"/>
    <numFmt numFmtId="198" formatCode="_-* #,##0.0_-;\-* #,##0.0_-;_-* &quot;-&quot;??_-;_-@_-"/>
    <numFmt numFmtId="199" formatCode="0.0000000"/>
    <numFmt numFmtId="200" formatCode="0.000000"/>
    <numFmt numFmtId="201" formatCode="0.00000"/>
    <numFmt numFmtId="202" formatCode="0.00000000"/>
    <numFmt numFmtId="203" formatCode="#,##0.0"/>
    <numFmt numFmtId="204" formatCode="[$-107041E]d\ mmm\ yy;@"/>
    <numFmt numFmtId="205" formatCode="[$-101041E]d\ mmmm\ yyyy;@"/>
    <numFmt numFmtId="206" formatCode="[$-F800]dddd\,\ mmmm\ dd\,\ yyyy"/>
    <numFmt numFmtId="207" formatCode="[$-41E]d\ mmmm\ yyyy"/>
    <numFmt numFmtId="208" formatCode="#,##0.000"/>
    <numFmt numFmtId="209" formatCode="[$-1070000]d/mm/yyyy;@"/>
  </numFmts>
  <fonts count="11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TH Niramit AS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TH SarabunPSK"/>
      <family val="2"/>
    </font>
    <font>
      <sz val="12"/>
      <name val="TH SarabunPSK"/>
      <family val="2"/>
    </font>
    <font>
      <sz val="10"/>
      <name val="Tahoma"/>
      <family val="2"/>
    </font>
    <font>
      <sz val="10"/>
      <name val="TH SarabunPSK"/>
      <family val="2"/>
    </font>
    <font>
      <sz val="18"/>
      <name val="TH SarabunPSK"/>
      <family val="2"/>
    </font>
    <font>
      <sz val="20"/>
      <name val="TH SarabunPSK"/>
      <family val="2"/>
    </font>
    <font>
      <sz val="15"/>
      <name val="TH SarabunPSK"/>
      <family val="2"/>
    </font>
    <font>
      <i/>
      <sz val="10"/>
      <name val="Tahoma"/>
      <family val="2"/>
    </font>
    <font>
      <sz val="14"/>
      <color indexed="10"/>
      <name val="Tahoma"/>
      <family val="2"/>
    </font>
    <font>
      <u val="single"/>
      <sz val="14"/>
      <name val="Tahoma"/>
      <family val="2"/>
    </font>
    <font>
      <u val="single"/>
      <sz val="18"/>
      <color indexed="10"/>
      <name val="Tahoma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u val="single"/>
      <sz val="14"/>
      <name val="TH SarabunPSK"/>
      <family val="2"/>
    </font>
    <font>
      <sz val="10"/>
      <color indexed="8"/>
      <name val="MS Sans Serif"/>
      <family val="2"/>
    </font>
    <font>
      <sz val="24"/>
      <name val="TH SarabunPSK"/>
      <family val="2"/>
    </font>
    <font>
      <sz val="10"/>
      <color indexed="22"/>
      <name val="Verdana"/>
      <family val="2"/>
    </font>
    <font>
      <sz val="10"/>
      <color indexed="22"/>
      <name val="Arial"/>
      <family val="2"/>
    </font>
    <font>
      <sz val="10"/>
      <name val="Verdana"/>
      <family val="2"/>
    </font>
    <font>
      <b/>
      <sz val="10"/>
      <color indexed="2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u val="single"/>
      <sz val="16"/>
      <name val="TH SarabunPSK"/>
      <family val="2"/>
    </font>
    <font>
      <i/>
      <sz val="16"/>
      <color indexed="8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9"/>
      <name val="Tahoma"/>
      <family val="2"/>
    </font>
    <font>
      <i/>
      <sz val="10"/>
      <color indexed="12"/>
      <name val="Arial"/>
      <family val="2"/>
    </font>
    <font>
      <sz val="14"/>
      <color indexed="10"/>
      <name val="Arial"/>
      <family val="2"/>
    </font>
    <font>
      <sz val="10"/>
      <color indexed="12"/>
      <name val="Verdana"/>
      <family val="2"/>
    </font>
    <font>
      <sz val="10"/>
      <color indexed="30"/>
      <name val="Verdana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sz val="10"/>
      <color indexed="8"/>
      <name val="Tahoma"/>
      <family val="2"/>
    </font>
    <font>
      <sz val="16"/>
      <color indexed="8"/>
      <name val="Wingdings"/>
      <family val="0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indexed="10"/>
      <name val="TH SarabunPSK"/>
      <family val="2"/>
    </font>
    <font>
      <sz val="10"/>
      <color indexed="10"/>
      <name val="TH SarabunPSK"/>
      <family val="2"/>
    </font>
    <font>
      <sz val="16"/>
      <color indexed="63"/>
      <name val="TH SarabunPSK"/>
      <family val="2"/>
    </font>
    <font>
      <sz val="14"/>
      <color indexed="8"/>
      <name val="TH SarabunPSK"/>
      <family val="2"/>
    </font>
    <font>
      <sz val="16"/>
      <color indexed="12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theme="0"/>
      <name val="Tahoma"/>
      <family val="2"/>
    </font>
    <font>
      <i/>
      <sz val="10"/>
      <color rgb="FF0000FF"/>
      <name val="Arial"/>
      <family val="2"/>
    </font>
    <font>
      <sz val="14"/>
      <color rgb="FFFF0000"/>
      <name val="Tahoma"/>
      <family val="2"/>
    </font>
    <font>
      <sz val="14"/>
      <color rgb="FFFF0000"/>
      <name val="Arial"/>
      <family val="2"/>
    </font>
    <font>
      <sz val="16"/>
      <color rgb="FF000000"/>
      <name val="TH SarabunPSK"/>
      <family val="2"/>
    </font>
    <font>
      <sz val="10"/>
      <color theme="0" tint="-0.04997999966144562"/>
      <name val="Arial"/>
      <family val="2"/>
    </font>
    <font>
      <sz val="10"/>
      <color theme="0" tint="-0.04997999966144562"/>
      <name val="Verdana"/>
      <family val="2"/>
    </font>
    <font>
      <sz val="10"/>
      <color rgb="FF0000FF"/>
      <name val="Verdana"/>
      <family val="2"/>
    </font>
    <font>
      <sz val="10"/>
      <color rgb="FF0070C0"/>
      <name val="Verdana"/>
      <family val="2"/>
    </font>
    <font>
      <sz val="16"/>
      <color theme="0"/>
      <name val="TH SarabunPSK"/>
      <family val="2"/>
    </font>
    <font>
      <sz val="15"/>
      <color rgb="FF000000"/>
      <name val="TH SarabunPSK"/>
      <family val="2"/>
    </font>
    <font>
      <sz val="10"/>
      <color theme="1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Wingdings"/>
      <family val="0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0"/>
      <color rgb="FFFF0000"/>
      <name val="TH SarabunPSK"/>
      <family val="2"/>
    </font>
    <font>
      <sz val="16"/>
      <color rgb="FF222222"/>
      <name val="TH SarabunPSK"/>
      <family val="2"/>
    </font>
    <font>
      <sz val="16"/>
      <color rgb="FF2E2E2E"/>
      <name val="TH SarabunPSK"/>
      <family val="2"/>
    </font>
    <font>
      <sz val="14"/>
      <color rgb="FF000000"/>
      <name val="TH SarabunPSK"/>
      <family val="2"/>
    </font>
    <font>
      <sz val="16"/>
      <color rgb="FF0000FF"/>
      <name val="TH SarabunPSK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E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37" fillId="0" borderId="0" applyFill="0" applyProtection="0">
      <alignment/>
    </xf>
    <xf numFmtId="0" fontId="76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772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vertical="top"/>
      <protection/>
    </xf>
    <xf numFmtId="0" fontId="4" fillId="0" borderId="0" xfId="61" applyFont="1" applyBorder="1" applyAlignment="1">
      <alignment horizontal="center" vertical="top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Fill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0" fillId="0" borderId="0" xfId="61">
      <alignment/>
      <protection/>
    </xf>
    <xf numFmtId="0" fontId="5" fillId="0" borderId="0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34" borderId="11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/>
      <protection/>
    </xf>
    <xf numFmtId="0" fontId="4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top" wrapText="1"/>
      <protection/>
    </xf>
    <xf numFmtId="0" fontId="5" fillId="0" borderId="16" xfId="61" applyFont="1" applyFill="1" applyBorder="1" applyAlignment="1">
      <alignment horizontal="center" vertical="top" wrapText="1"/>
      <protection/>
    </xf>
    <xf numFmtId="0" fontId="4" fillId="0" borderId="16" xfId="61" applyFont="1" applyFill="1" applyBorder="1" applyAlignment="1">
      <alignment horizontal="left" vertical="top" wrapText="1"/>
      <protection/>
    </xf>
    <xf numFmtId="0" fontId="4" fillId="0" borderId="0" xfId="61" applyFont="1" applyAlignment="1">
      <alignment horizontal="left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/>
      <protection/>
    </xf>
    <xf numFmtId="0" fontId="4" fillId="0" borderId="0" xfId="61" applyFont="1" applyAlignment="1">
      <alignment horizontal="center"/>
      <protection/>
    </xf>
    <xf numFmtId="0" fontId="4" fillId="0" borderId="10" xfId="0" applyFont="1" applyBorder="1" applyAlignment="1">
      <alignment horizontal="center" vertical="top" wrapText="1"/>
    </xf>
    <xf numFmtId="0" fontId="5" fillId="0" borderId="0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Fill="1">
      <alignment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>
      <alignment/>
      <protection/>
    </xf>
    <xf numFmtId="0" fontId="4" fillId="0" borderId="17" xfId="61" applyFont="1" applyFill="1" applyBorder="1" applyAlignment="1">
      <alignment vertical="center" wrapText="1"/>
      <protection/>
    </xf>
    <xf numFmtId="0" fontId="5" fillId="0" borderId="17" xfId="61" applyFont="1" applyFill="1" applyBorder="1" applyAlignment="1">
      <alignment vertical="center" wrapText="1"/>
      <protection/>
    </xf>
    <xf numFmtId="0" fontId="4" fillId="0" borderId="18" xfId="61" applyFont="1" applyFill="1" applyBorder="1" applyAlignment="1">
      <alignment vertical="center" wrapText="1"/>
      <protection/>
    </xf>
    <xf numFmtId="0" fontId="5" fillId="0" borderId="17" xfId="61" applyFont="1" applyFill="1" applyBorder="1" applyAlignment="1">
      <alignment vertical="top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horizontal="left" vertical="top" wrapText="1"/>
      <protection/>
    </xf>
    <xf numFmtId="0" fontId="5" fillId="34" borderId="10" xfId="61" applyFont="1" applyFill="1" applyBorder="1" applyAlignment="1">
      <alignment horizontal="center" vertical="top" wrapText="1"/>
      <protection/>
    </xf>
    <xf numFmtId="0" fontId="5" fillId="35" borderId="10" xfId="61" applyFont="1" applyFill="1" applyBorder="1" applyAlignment="1">
      <alignment horizontal="center" vertical="top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5" fillId="0" borderId="17" xfId="61" applyFont="1" applyFill="1" applyBorder="1" applyAlignment="1">
      <alignment horizontal="left" vertical="top" wrapText="1"/>
      <protection/>
    </xf>
    <xf numFmtId="0" fontId="4" fillId="0" borderId="17" xfId="61" applyFont="1" applyBorder="1" applyAlignment="1">
      <alignment horizontal="center" vertical="top" wrapText="1"/>
      <protection/>
    </xf>
    <xf numFmtId="2" fontId="5" fillId="0" borderId="10" xfId="61" applyNumberFormat="1" applyFont="1" applyBorder="1" applyAlignment="1">
      <alignment horizontal="center" vertical="top" wrapText="1"/>
      <protection/>
    </xf>
    <xf numFmtId="0" fontId="4" fillId="0" borderId="17" xfId="61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2" fontId="5" fillId="0" borderId="10" xfId="61" applyNumberFormat="1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0" xfId="61" applyFont="1" applyFill="1" applyAlignment="1">
      <alignment horizontal="left"/>
      <protection/>
    </xf>
    <xf numFmtId="0" fontId="4" fillId="0" borderId="0" xfId="61" applyFont="1" applyAlignment="1">
      <alignment/>
      <protection/>
    </xf>
    <xf numFmtId="0" fontId="18" fillId="0" borderId="0" xfId="61" applyFont="1">
      <alignment/>
      <protection/>
    </xf>
    <xf numFmtId="0" fontId="17" fillId="0" borderId="0" xfId="61" applyFont="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horizontal="left"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horizontal="center" vertical="center"/>
      <protection/>
    </xf>
    <xf numFmtId="0" fontId="94" fillId="0" borderId="10" xfId="61" applyFont="1" applyBorder="1" applyAlignment="1">
      <alignment horizontal="center" vertical="center"/>
      <protection/>
    </xf>
    <xf numFmtId="0" fontId="15" fillId="0" borderId="10" xfId="61" applyFont="1" applyFill="1" applyBorder="1" applyAlignment="1">
      <alignment vertical="center"/>
      <protection/>
    </xf>
    <xf numFmtId="0" fontId="15" fillId="0" borderId="10" xfId="61" applyFont="1" applyFill="1" applyBorder="1" applyAlignment="1" quotePrefix="1">
      <alignment horizontal="center" vertical="center"/>
      <protection/>
    </xf>
    <xf numFmtId="0" fontId="15" fillId="0" borderId="10" xfId="61" applyFont="1" applyFill="1" applyBorder="1" applyAlignment="1">
      <alignment horizontal="center" vertical="center"/>
      <protection/>
    </xf>
    <xf numFmtId="0" fontId="95" fillId="36" borderId="10" xfId="61" applyFont="1" applyFill="1" applyBorder="1" applyAlignment="1">
      <alignment horizontal="left" vertical="center"/>
      <protection/>
    </xf>
    <xf numFmtId="0" fontId="96" fillId="0" borderId="0" xfId="61" applyFont="1" applyFill="1">
      <alignment/>
      <protection/>
    </xf>
    <xf numFmtId="0" fontId="20" fillId="0" borderId="10" xfId="61" applyFont="1" applyFill="1" applyBorder="1" applyAlignment="1">
      <alignment vertical="center"/>
      <protection/>
    </xf>
    <xf numFmtId="0" fontId="20" fillId="0" borderId="10" xfId="61" applyFont="1" applyFill="1" applyBorder="1" applyAlignment="1">
      <alignment horizontal="center" vertical="center"/>
      <protection/>
    </xf>
    <xf numFmtId="0" fontId="15" fillId="37" borderId="0" xfId="61" applyFont="1" applyFill="1" applyAlignment="1">
      <alignment horizontal="center" vertical="center"/>
      <protection/>
    </xf>
    <xf numFmtId="0" fontId="0" fillId="37" borderId="0" xfId="61" applyFont="1" applyFill="1" applyAlignment="1">
      <alignment vertical="center"/>
      <protection/>
    </xf>
    <xf numFmtId="0" fontId="15" fillId="38" borderId="10" xfId="61" applyFont="1" applyFill="1" applyBorder="1" applyAlignment="1">
      <alignment vertical="center"/>
      <protection/>
    </xf>
    <xf numFmtId="0" fontId="15" fillId="0" borderId="1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97" fillId="0" borderId="0" xfId="61" applyFont="1" applyFill="1" applyAlignment="1">
      <alignment vertical="center"/>
      <protection/>
    </xf>
    <xf numFmtId="0" fontId="97" fillId="0" borderId="0" xfId="61" applyFont="1" applyFill="1" applyAlignment="1">
      <alignment horizontal="left" vertical="center"/>
      <protection/>
    </xf>
    <xf numFmtId="0" fontId="98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top"/>
      <protection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vertical="top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/>
      <protection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61" applyFont="1" applyBorder="1" applyAlignment="1">
      <alignment vertical="top" wrapText="1"/>
      <protection/>
    </xf>
    <xf numFmtId="0" fontId="4" fillId="0" borderId="0" xfId="61" applyFont="1" applyAlignment="1">
      <alignment vertical="top" wrapText="1"/>
      <protection/>
    </xf>
    <xf numFmtId="0" fontId="4" fillId="0" borderId="10" xfId="61" applyFont="1" applyFill="1" applyBorder="1" applyAlignment="1">
      <alignment horizontal="left" vertical="top" wrapText="1"/>
      <protection/>
    </xf>
    <xf numFmtId="15" fontId="4" fillId="0" borderId="10" xfId="61" applyNumberFormat="1" applyFont="1" applyFill="1" applyBorder="1" applyAlignment="1">
      <alignment horizontal="center" vertical="top" wrapText="1"/>
      <protection/>
    </xf>
    <xf numFmtId="0" fontId="4" fillId="0" borderId="10" xfId="61" applyFont="1" applyBorder="1" applyAlignment="1">
      <alignment wrapText="1"/>
      <protection/>
    </xf>
    <xf numFmtId="0" fontId="4" fillId="0" borderId="0" xfId="61" applyFont="1" applyAlignment="1">
      <alignment wrapText="1"/>
      <protection/>
    </xf>
    <xf numFmtId="0" fontId="4" fillId="0" borderId="11" xfId="61" applyFont="1" applyBorder="1" applyAlignment="1">
      <alignment wrapText="1"/>
      <protection/>
    </xf>
    <xf numFmtId="0" fontId="4" fillId="0" borderId="0" xfId="61" applyFont="1" applyAlignment="1">
      <alignment vertical="top"/>
      <protection/>
    </xf>
    <xf numFmtId="0" fontId="4" fillId="0" borderId="10" xfId="61" applyFont="1" applyFill="1" applyBorder="1" applyAlignment="1" applyProtection="1">
      <alignment vertical="top" wrapText="1"/>
      <protection/>
    </xf>
    <xf numFmtId="0" fontId="4" fillId="0" borderId="10" xfId="61" applyNumberFormat="1" applyFont="1" applyFill="1" applyBorder="1" applyAlignment="1" applyProtection="1">
      <alignment horizontal="center" vertical="top" wrapText="1"/>
      <protection/>
    </xf>
    <xf numFmtId="0" fontId="4" fillId="0" borderId="10" xfId="61" applyFont="1" applyFill="1" applyBorder="1" applyAlignment="1" applyProtection="1">
      <alignment horizontal="center" vertical="top" wrapText="1"/>
      <protection/>
    </xf>
    <xf numFmtId="9" fontId="4" fillId="0" borderId="10" xfId="61" applyNumberFormat="1" applyFont="1" applyFill="1" applyBorder="1" applyAlignment="1" applyProtection="1">
      <alignment horizontal="center" vertical="top" wrapText="1"/>
      <protection/>
    </xf>
    <xf numFmtId="0" fontId="4" fillId="0" borderId="10" xfId="61" applyFont="1" applyBorder="1" applyAlignment="1">
      <alignment horizontal="center" vertical="top"/>
      <protection/>
    </xf>
    <xf numFmtId="0" fontId="4" fillId="33" borderId="0" xfId="61" applyFont="1" applyFill="1" applyAlignment="1">
      <alignment horizontal="center" vertical="center" wrapText="1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top"/>
      <protection/>
    </xf>
    <xf numFmtId="0" fontId="4" fillId="0" borderId="0" xfId="61" applyFont="1" applyAlignment="1">
      <alignment horizontal="right" vertical="center"/>
      <protection/>
    </xf>
    <xf numFmtId="0" fontId="5" fillId="0" borderId="0" xfId="61" applyFont="1" applyAlignment="1">
      <alignment wrapText="1"/>
      <protection/>
    </xf>
    <xf numFmtId="0" fontId="4" fillId="0" borderId="10" xfId="61" applyFont="1" applyBorder="1" applyAlignment="1">
      <alignment horizontal="left" vertical="top"/>
      <protection/>
    </xf>
    <xf numFmtId="0" fontId="5" fillId="0" borderId="0" xfId="61" applyFont="1" applyAlignment="1">
      <alignment horizontal="left" vertical="top"/>
      <protection/>
    </xf>
    <xf numFmtId="0" fontId="5" fillId="0" borderId="0" xfId="61" applyFont="1" applyAlignment="1">
      <alignment horizontal="center" vertical="top"/>
      <protection/>
    </xf>
    <xf numFmtId="0" fontId="4" fillId="0" borderId="0" xfId="61" applyFont="1" applyFill="1" applyAlignment="1">
      <alignment vertical="top"/>
      <protection/>
    </xf>
    <xf numFmtId="0" fontId="4" fillId="0" borderId="0" xfId="61" applyFont="1" applyFill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top" wrapText="1"/>
      <protection/>
    </xf>
    <xf numFmtId="0" fontId="4" fillId="0" borderId="0" xfId="61" applyFont="1" applyAlignment="1">
      <alignment horizontal="center" vertical="top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vertical="top" wrapText="1"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top" wrapText="1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left" vertical="top" wrapText="1"/>
      <protection/>
    </xf>
    <xf numFmtId="15" fontId="4" fillId="0" borderId="10" xfId="0" applyNumberFormat="1" applyFont="1" applyBorder="1" applyAlignment="1">
      <alignment horizontal="center" vertical="top" wrapText="1"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0" xfId="61" applyFont="1" applyFill="1">
      <alignment/>
      <protection/>
    </xf>
    <xf numFmtId="0" fontId="99" fillId="0" borderId="10" xfId="0" applyFont="1" applyBorder="1" applyAlignment="1">
      <alignment vertical="top" wrapText="1"/>
    </xf>
    <xf numFmtId="0" fontId="5" fillId="0" borderId="0" xfId="61" applyFont="1" applyBorder="1" applyAlignment="1">
      <alignment horizontal="left"/>
      <protection/>
    </xf>
    <xf numFmtId="0" fontId="4" fillId="39" borderId="10" xfId="61" applyFont="1" applyFill="1" applyBorder="1" applyAlignment="1">
      <alignment horizontal="center" vertical="top" wrapText="1"/>
      <protection/>
    </xf>
    <xf numFmtId="0" fontId="4" fillId="33" borderId="0" xfId="61" applyFont="1" applyFill="1" applyAlignment="1">
      <alignment horizontal="center" vertical="top" wrapText="1"/>
      <protection/>
    </xf>
    <xf numFmtId="0" fontId="4" fillId="0" borderId="10" xfId="61" applyFont="1" applyBorder="1" applyAlignment="1">
      <alignment horizontal="left" vertical="top" wrapText="1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/>
      <protection/>
    </xf>
    <xf numFmtId="0" fontId="4" fillId="0" borderId="11" xfId="61" applyFont="1" applyBorder="1" applyAlignment="1">
      <alignment horizontal="left"/>
      <protection/>
    </xf>
    <xf numFmtId="0" fontId="4" fillId="33" borderId="17" xfId="61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left" vertical="center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0" xfId="61" applyFont="1" applyAlignment="1">
      <alignment vertical="center" wrapText="1"/>
      <protection/>
    </xf>
    <xf numFmtId="0" fontId="3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7" fillId="0" borderId="0" xfId="61" applyFont="1" applyAlignment="1">
      <alignment horizontal="right"/>
      <protection/>
    </xf>
    <xf numFmtId="0" fontId="17" fillId="0" borderId="0" xfId="61" applyFont="1" applyAlignment="1">
      <alignment horizontal="left"/>
      <protection/>
    </xf>
    <xf numFmtId="0" fontId="18" fillId="33" borderId="0" xfId="61" applyFont="1" applyFill="1">
      <alignment/>
      <protection/>
    </xf>
    <xf numFmtId="0" fontId="4" fillId="0" borderId="0" xfId="61" applyFont="1" applyFill="1" applyAlignment="1">
      <alignment wrapText="1"/>
      <protection/>
    </xf>
    <xf numFmtId="0" fontId="28" fillId="0" borderId="0" xfId="61" applyFont="1" applyAlignment="1">
      <alignment horizontal="center"/>
      <protection/>
    </xf>
    <xf numFmtId="0" fontId="28" fillId="0" borderId="0" xfId="61" applyFont="1">
      <alignment/>
      <protection/>
    </xf>
    <xf numFmtId="0" fontId="10" fillId="0" borderId="0" xfId="61" applyFont="1" applyBorder="1" applyAlignment="1">
      <alignment horizontal="left" wrapText="1"/>
      <protection/>
    </xf>
    <xf numFmtId="0" fontId="10" fillId="0" borderId="0" xfId="61" applyFont="1" applyBorder="1" applyAlignment="1">
      <alignment horizontal="center" wrapText="1"/>
      <protection/>
    </xf>
    <xf numFmtId="0" fontId="4" fillId="33" borderId="10" xfId="61" applyFont="1" applyFill="1" applyBorder="1" applyAlignment="1">
      <alignment vertical="center"/>
      <protection/>
    </xf>
    <xf numFmtId="0" fontId="0" fillId="0" borderId="0" xfId="61" applyAlignment="1">
      <alignment horizontal="center"/>
      <protection/>
    </xf>
    <xf numFmtId="0" fontId="0" fillId="13" borderId="0" xfId="61" applyFill="1" applyAlignment="1">
      <alignment horizontal="center"/>
      <protection/>
    </xf>
    <xf numFmtId="0" fontId="29" fillId="0" borderId="0" xfId="61" applyFont="1" applyAlignment="1">
      <alignment horizontal="center" vertical="center"/>
      <protection/>
    </xf>
    <xf numFmtId="0" fontId="29" fillId="13" borderId="0" xfId="61" applyFont="1" applyFill="1" applyAlignment="1">
      <alignment horizontal="center" vertical="center"/>
      <protection/>
    </xf>
    <xf numFmtId="0" fontId="29" fillId="0" borderId="0" xfId="61" applyFont="1" applyAlignment="1">
      <alignment vertical="center"/>
      <protection/>
    </xf>
    <xf numFmtId="0" fontId="30" fillId="0" borderId="0" xfId="61" applyFont="1" applyAlignment="1">
      <alignment horizontal="center"/>
      <protection/>
    </xf>
    <xf numFmtId="0" fontId="30" fillId="13" borderId="0" xfId="61" applyFont="1" applyFill="1" applyAlignment="1">
      <alignment horizontal="center"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 vertical="center"/>
      <protection/>
    </xf>
    <xf numFmtId="0" fontId="31" fillId="0" borderId="0" xfId="61" applyFont="1" applyAlignment="1">
      <alignment vertical="center"/>
      <protection/>
    </xf>
    <xf numFmtId="0" fontId="31" fillId="13" borderId="0" xfId="61" applyFont="1" applyFill="1" applyAlignment="1">
      <alignment horizontal="center" vertical="center"/>
      <protection/>
    </xf>
    <xf numFmtId="0" fontId="31" fillId="0" borderId="0" xfId="61" applyFont="1" applyAlignment="1">
      <alignment horizontal="left" vertical="center"/>
      <protection/>
    </xf>
    <xf numFmtId="0" fontId="100" fillId="0" borderId="0" xfId="61" applyFont="1">
      <alignment/>
      <protection/>
    </xf>
    <xf numFmtId="0" fontId="101" fillId="0" borderId="0" xfId="61" applyFont="1" applyAlignment="1">
      <alignment vertical="center"/>
      <protection/>
    </xf>
    <xf numFmtId="0" fontId="101" fillId="0" borderId="0" xfId="61" applyFont="1" applyAlignment="1">
      <alignment horizontal="center" vertical="center"/>
      <protection/>
    </xf>
    <xf numFmtId="0" fontId="100" fillId="0" borderId="0" xfId="61" applyFont="1" applyAlignment="1">
      <alignment horizontal="center"/>
      <protection/>
    </xf>
    <xf numFmtId="0" fontId="100" fillId="0" borderId="0" xfId="61" applyFont="1" applyFill="1" applyAlignment="1">
      <alignment horizontal="center"/>
      <protection/>
    </xf>
    <xf numFmtId="0" fontId="100" fillId="0" borderId="0" xfId="61" applyFont="1" applyFill="1">
      <alignment/>
      <protection/>
    </xf>
    <xf numFmtId="0" fontId="31" fillId="0" borderId="0" xfId="67" applyFont="1" applyFill="1" applyBorder="1" applyAlignment="1">
      <alignment horizontal="center" vertical="center"/>
      <protection/>
    </xf>
    <xf numFmtId="0" fontId="31" fillId="13" borderId="0" xfId="67" applyFont="1" applyFill="1" applyBorder="1" applyAlignment="1">
      <alignment horizontal="center" vertical="center"/>
      <protection/>
    </xf>
    <xf numFmtId="0" fontId="31" fillId="0" borderId="0" xfId="67" applyFont="1" applyFill="1" applyBorder="1" applyAlignment="1">
      <alignment horizontal="left" vertical="center"/>
      <protection/>
    </xf>
    <xf numFmtId="0" fontId="29" fillId="0" borderId="0" xfId="67" applyFont="1" applyFill="1" applyBorder="1" applyAlignment="1">
      <alignment horizontal="left" vertical="center"/>
      <protection/>
    </xf>
    <xf numFmtId="0" fontId="0" fillId="0" borderId="0" xfId="61" applyFill="1">
      <alignment/>
      <protection/>
    </xf>
    <xf numFmtId="0" fontId="31" fillId="0" borderId="0" xfId="61" applyFont="1" applyBorder="1" applyAlignment="1">
      <alignment horizontal="center" vertical="center"/>
      <protection/>
    </xf>
    <xf numFmtId="9" fontId="34" fillId="0" borderId="0" xfId="67" applyNumberFormat="1" applyFont="1" applyFill="1" applyBorder="1" applyAlignment="1">
      <alignment horizontal="left" vertical="center"/>
      <protection/>
    </xf>
    <xf numFmtId="0" fontId="31" fillId="0" borderId="0" xfId="61" applyFont="1" applyBorder="1" applyAlignment="1">
      <alignment vertical="center"/>
      <protection/>
    </xf>
    <xf numFmtId="0" fontId="31" fillId="0" borderId="0" xfId="61" applyFont="1" applyFill="1" applyAlignment="1">
      <alignment vertical="center"/>
      <protection/>
    </xf>
    <xf numFmtId="0" fontId="31" fillId="0" borderId="10" xfId="61" applyFont="1" applyFill="1" applyBorder="1" applyAlignment="1">
      <alignment horizontal="center" vertical="center"/>
      <protection/>
    </xf>
    <xf numFmtId="9" fontId="34" fillId="0" borderId="10" xfId="67" applyNumberFormat="1" applyFont="1" applyFill="1" applyBorder="1" applyAlignment="1">
      <alignment horizontal="left" vertical="center"/>
      <protection/>
    </xf>
    <xf numFmtId="0" fontId="31" fillId="0" borderId="10" xfId="67" applyNumberFormat="1" applyFont="1" applyFill="1" applyBorder="1" applyAlignment="1">
      <alignment horizontal="center" vertical="center"/>
      <protection/>
    </xf>
    <xf numFmtId="0" fontId="31" fillId="0" borderId="10" xfId="67" applyFont="1" applyFill="1" applyBorder="1" applyAlignment="1">
      <alignment horizontal="center" vertical="center"/>
      <protection/>
    </xf>
    <xf numFmtId="0" fontId="31" fillId="0" borderId="10" xfId="67" applyFont="1" applyFill="1" applyBorder="1" applyAlignment="1">
      <alignment horizontal="left" vertical="center"/>
      <protection/>
    </xf>
    <xf numFmtId="0" fontId="31" fillId="0" borderId="10" xfId="61" applyFont="1" applyFill="1" applyBorder="1" applyAlignment="1">
      <alignment vertical="center"/>
      <protection/>
    </xf>
    <xf numFmtId="0" fontId="102" fillId="0" borderId="10" xfId="67" applyFont="1" applyFill="1" applyBorder="1" applyAlignment="1">
      <alignment horizontal="left" vertical="center"/>
      <protection/>
    </xf>
    <xf numFmtId="0" fontId="31" fillId="40" borderId="0" xfId="61" applyFont="1" applyFill="1" applyAlignment="1">
      <alignment horizontal="center" vertical="center"/>
      <protection/>
    </xf>
    <xf numFmtId="0" fontId="31" fillId="40" borderId="10" xfId="61" applyFont="1" applyFill="1" applyBorder="1" applyAlignment="1">
      <alignment horizontal="center" vertical="center"/>
      <protection/>
    </xf>
    <xf numFmtId="0" fontId="31" fillId="40" borderId="10" xfId="61" applyFont="1" applyFill="1" applyBorder="1" applyAlignment="1">
      <alignment horizontal="center" vertical="center" wrapText="1"/>
      <protection/>
    </xf>
    <xf numFmtId="0" fontId="33" fillId="40" borderId="0" xfId="61" applyFont="1" applyFill="1" applyAlignment="1">
      <alignment horizontal="center" vertical="center"/>
      <protection/>
    </xf>
    <xf numFmtId="0" fontId="33" fillId="40" borderId="10" xfId="61" applyFont="1" applyFill="1" applyBorder="1" applyAlignment="1">
      <alignment horizontal="left" vertical="center"/>
      <protection/>
    </xf>
    <xf numFmtId="0" fontId="33" fillId="40" borderId="10" xfId="61" applyFont="1" applyFill="1" applyBorder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33" fillId="0" borderId="10" xfId="61" applyFont="1" applyFill="1" applyBorder="1" applyAlignment="1">
      <alignment horizontal="left" vertical="center"/>
      <protection/>
    </xf>
    <xf numFmtId="0" fontId="33" fillId="0" borderId="10" xfId="61" applyFont="1" applyFill="1" applyBorder="1" applyAlignment="1">
      <alignment horizontal="center" vertical="center"/>
      <protection/>
    </xf>
    <xf numFmtId="0" fontId="33" fillId="13" borderId="0" xfId="61" applyFont="1" applyFill="1" applyAlignment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0" fillId="13" borderId="0" xfId="61" applyFont="1" applyFill="1" applyAlignment="1">
      <alignment horizontal="center"/>
      <protection/>
    </xf>
    <xf numFmtId="0" fontId="3" fillId="0" borderId="0" xfId="61" applyFont="1" applyAlignment="1">
      <alignment vertical="center" wrapText="1"/>
      <protection/>
    </xf>
    <xf numFmtId="0" fontId="3" fillId="33" borderId="0" xfId="61" applyFont="1" applyFill="1" applyAlignment="1">
      <alignment horizontal="center" vertical="center" wrapText="1"/>
      <protection/>
    </xf>
    <xf numFmtId="0" fontId="4" fillId="0" borderId="10" xfId="56" applyFont="1" applyBorder="1" applyAlignment="1" applyProtection="1">
      <alignment vertical="center" wrapText="1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Fill="1" applyBorder="1" applyAlignment="1" quotePrefix="1">
      <alignment horizontal="center" vertical="center"/>
      <protection/>
    </xf>
    <xf numFmtId="0" fontId="7" fillId="0" borderId="0" xfId="61" applyFont="1" applyFill="1" applyBorder="1" applyAlignment="1">
      <alignment horizontal="center" vertical="top"/>
      <protection/>
    </xf>
    <xf numFmtId="0" fontId="8" fillId="0" borderId="0" xfId="61" applyFont="1" applyFill="1" applyBorder="1" applyAlignment="1">
      <alignment vertical="top"/>
      <protection/>
    </xf>
    <xf numFmtId="0" fontId="0" fillId="0" borderId="0" xfId="61" applyFont="1" applyFill="1" applyAlignment="1">
      <alignment horizontal="center"/>
      <protection/>
    </xf>
    <xf numFmtId="0" fontId="103" fillId="0" borderId="10" xfId="67" applyFont="1" applyFill="1" applyBorder="1" applyAlignment="1">
      <alignment horizontal="left" vertical="center"/>
      <protection/>
    </xf>
    <xf numFmtId="15" fontId="4" fillId="0" borderId="10" xfId="61" applyNumberFormat="1" applyFont="1" applyBorder="1" applyAlignment="1">
      <alignment horizontal="left" vertical="center" wrapText="1" indent="1"/>
      <protection/>
    </xf>
    <xf numFmtId="0" fontId="4" fillId="0" borderId="0" xfId="61" applyFont="1" applyBorder="1" applyAlignment="1">
      <alignment horizontal="left" vertical="top"/>
      <protection/>
    </xf>
    <xf numFmtId="0" fontId="4" fillId="5" borderId="10" xfId="61" applyFont="1" applyFill="1" applyBorder="1" applyAlignment="1">
      <alignment horizontal="center" vertical="top" wrapText="1"/>
      <protection/>
    </xf>
    <xf numFmtId="0" fontId="4" fillId="5" borderId="0" xfId="61" applyFont="1" applyFill="1" applyBorder="1" applyAlignment="1">
      <alignment horizontal="center" vertical="center" wrapText="1"/>
      <protection/>
    </xf>
    <xf numFmtId="0" fontId="4" fillId="5" borderId="0" xfId="61" applyFont="1" applyFill="1" applyAlignment="1">
      <alignment horizontal="center" vertical="center" wrapText="1"/>
      <protection/>
    </xf>
    <xf numFmtId="0" fontId="4" fillId="5" borderId="0" xfId="61" applyFont="1" applyFill="1" applyAlignment="1">
      <alignment horizontal="center" vertical="top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 applyProtection="1">
      <alignment vertical="center" wrapText="1"/>
      <protection/>
    </xf>
    <xf numFmtId="0" fontId="4" fillId="0" borderId="10" xfId="62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7" xfId="61" applyFont="1" applyFill="1" applyBorder="1" applyAlignment="1">
      <alignment vertical="top"/>
      <protection/>
    </xf>
    <xf numFmtId="0" fontId="4" fillId="0" borderId="17" xfId="61" applyFont="1" applyFill="1" applyBorder="1" applyAlignment="1">
      <alignment horizontal="left" vertical="top"/>
      <protection/>
    </xf>
    <xf numFmtId="0" fontId="7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top" wrapText="1"/>
      <protection/>
    </xf>
    <xf numFmtId="0" fontId="5" fillId="0" borderId="17" xfId="61" applyFont="1" applyFill="1" applyBorder="1" applyAlignment="1" quotePrefix="1">
      <alignment horizontal="center" vertical="center" wrapText="1"/>
      <protection/>
    </xf>
    <xf numFmtId="2" fontId="5" fillId="0" borderId="10" xfId="61" applyNumberFormat="1" applyFont="1" applyFill="1" applyBorder="1" applyAlignment="1">
      <alignment horizontal="center" vertical="top" wrapText="1"/>
      <protection/>
    </xf>
    <xf numFmtId="0" fontId="5" fillId="0" borderId="10" xfId="61" applyFont="1" applyFill="1" applyBorder="1" applyAlignment="1" quotePrefix="1">
      <alignment horizontal="center" vertical="center" wrapText="1"/>
      <protection/>
    </xf>
    <xf numFmtId="188" fontId="33" fillId="41" borderId="10" xfId="67" applyNumberFormat="1" applyFont="1" applyFill="1" applyBorder="1" applyAlignment="1">
      <alignment horizontal="center" vertical="center"/>
      <protection/>
    </xf>
    <xf numFmtId="0" fontId="5" fillId="42" borderId="10" xfId="61" applyFont="1" applyFill="1" applyBorder="1" applyAlignment="1">
      <alignment horizontal="center" vertical="center" wrapText="1"/>
      <protection/>
    </xf>
    <xf numFmtId="0" fontId="5" fillId="42" borderId="0" xfId="61" applyFont="1" applyFill="1" applyBorder="1" applyAlignment="1">
      <alignment/>
      <protection/>
    </xf>
    <xf numFmtId="0" fontId="5" fillId="43" borderId="10" xfId="61" applyFont="1" applyFill="1" applyBorder="1" applyAlignment="1">
      <alignment horizontal="center" vertical="center"/>
      <protection/>
    </xf>
    <xf numFmtId="0" fontId="5" fillId="42" borderId="16" xfId="61" applyFont="1" applyFill="1" applyBorder="1" applyAlignment="1">
      <alignment horizontal="center" vertical="top" wrapText="1"/>
      <protection/>
    </xf>
    <xf numFmtId="204" fontId="4" fillId="0" borderId="10" xfId="61" applyNumberFormat="1" applyFont="1" applyFill="1" applyBorder="1" applyAlignment="1">
      <alignment horizontal="center" vertical="top" wrapText="1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vertical="top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 applyProtection="1">
      <alignment vertical="center" wrapText="1"/>
      <protection/>
    </xf>
    <xf numFmtId="0" fontId="4" fillId="0" borderId="10" xfId="61" applyFont="1" applyBorder="1">
      <alignment/>
      <protection/>
    </xf>
    <xf numFmtId="0" fontId="4" fillId="0" borderId="0" xfId="61" applyFont="1" applyBorder="1" applyAlignment="1">
      <alignment horizontal="center" wrapText="1"/>
      <protection/>
    </xf>
    <xf numFmtId="0" fontId="4" fillId="7" borderId="15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top"/>
      <protection/>
    </xf>
    <xf numFmtId="0" fontId="7" fillId="0" borderId="0" xfId="61" applyFont="1" applyBorder="1" applyAlignment="1">
      <alignment horizontal="center" vertical="top"/>
      <protection/>
    </xf>
    <xf numFmtId="0" fontId="16" fillId="0" borderId="0" xfId="61" applyFont="1">
      <alignment/>
      <protection/>
    </xf>
    <xf numFmtId="3" fontId="4" fillId="0" borderId="10" xfId="61" applyNumberFormat="1" applyFont="1" applyBorder="1" applyAlignment="1">
      <alignment vertical="top" wrapText="1"/>
      <protection/>
    </xf>
    <xf numFmtId="0" fontId="4" fillId="7" borderId="0" xfId="61" applyFont="1" applyFill="1" applyAlignment="1">
      <alignment wrapText="1"/>
      <protection/>
    </xf>
    <xf numFmtId="3" fontId="4" fillId="0" borderId="10" xfId="61" applyNumberFormat="1" applyFont="1" applyBorder="1" applyAlignment="1">
      <alignment vertical="top"/>
      <protection/>
    </xf>
    <xf numFmtId="0" fontId="4" fillId="0" borderId="0" xfId="61" applyFont="1" applyBorder="1" applyAlignment="1">
      <alignment wrapText="1"/>
      <protection/>
    </xf>
    <xf numFmtId="43" fontId="4" fillId="0" borderId="10" xfId="44" applyFont="1" applyBorder="1" applyAlignment="1">
      <alignment vertical="top" wrapText="1"/>
    </xf>
    <xf numFmtId="0" fontId="4" fillId="0" borderId="0" xfId="61" applyFont="1" applyFill="1" applyBorder="1" applyAlignment="1">
      <alignment vertical="center" wrapText="1"/>
      <protection/>
    </xf>
    <xf numFmtId="0" fontId="24" fillId="0" borderId="10" xfId="65" applyFont="1" applyFill="1" applyBorder="1" applyAlignment="1" applyProtection="1">
      <alignment vertical="top" wrapText="1"/>
      <protection/>
    </xf>
    <xf numFmtId="0" fontId="24" fillId="0" borderId="15" xfId="65" applyFont="1" applyFill="1" applyBorder="1" applyAlignment="1" applyProtection="1">
      <alignment vertical="top" wrapText="1"/>
      <protection/>
    </xf>
    <xf numFmtId="0" fontId="24" fillId="0" borderId="11" xfId="65" applyFont="1" applyFill="1" applyBorder="1" applyAlignment="1" applyProtection="1">
      <alignment horizontal="left" vertical="top" wrapText="1"/>
      <protection/>
    </xf>
    <xf numFmtId="3" fontId="4" fillId="7" borderId="15" xfId="61" applyNumberFormat="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vertical="top" wrapText="1"/>
      <protection/>
    </xf>
    <xf numFmtId="0" fontId="4" fillId="0" borderId="20" xfId="61" applyFont="1" applyFill="1" applyBorder="1" applyAlignment="1">
      <alignment horizontal="center" vertical="top" wrapText="1"/>
      <protection/>
    </xf>
    <xf numFmtId="3" fontId="4" fillId="0" borderId="20" xfId="61" applyNumberFormat="1" applyFont="1" applyFill="1" applyBorder="1" applyAlignment="1">
      <alignment vertical="top" wrapText="1"/>
      <protection/>
    </xf>
    <xf numFmtId="0" fontId="104" fillId="0" borderId="12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vertical="top" wrapText="1"/>
      <protection/>
    </xf>
    <xf numFmtId="0" fontId="4" fillId="0" borderId="21" xfId="61" applyFont="1" applyBorder="1" applyAlignment="1">
      <alignment horizontal="center" vertical="top"/>
      <protection/>
    </xf>
    <xf numFmtId="3" fontId="4" fillId="0" borderId="21" xfId="61" applyNumberFormat="1" applyFont="1" applyFill="1" applyBorder="1" applyAlignment="1">
      <alignment vertical="top" wrapText="1"/>
      <protection/>
    </xf>
    <xf numFmtId="0" fontId="4" fillId="0" borderId="21" xfId="61" applyFont="1" applyBorder="1">
      <alignment/>
      <protection/>
    </xf>
    <xf numFmtId="3" fontId="4" fillId="0" borderId="0" xfId="61" applyNumberFormat="1" applyFont="1">
      <alignment/>
      <protection/>
    </xf>
    <xf numFmtId="0" fontId="4" fillId="0" borderId="10" xfId="61" applyFont="1" applyFill="1" applyBorder="1" applyAlignment="1">
      <alignment vertical="top" wrapText="1"/>
      <protection/>
    </xf>
    <xf numFmtId="0" fontId="4" fillId="42" borderId="10" xfId="61" applyFont="1" applyFill="1" applyBorder="1" applyAlignment="1">
      <alignment vertical="top" wrapText="1"/>
      <protection/>
    </xf>
    <xf numFmtId="0" fontId="4" fillId="42" borderId="10" xfId="61" applyFont="1" applyFill="1" applyBorder="1" applyAlignment="1">
      <alignment horizontal="center" vertical="top" wrapText="1"/>
      <protection/>
    </xf>
    <xf numFmtId="0" fontId="5" fillId="0" borderId="0" xfId="61" applyFont="1" applyFill="1" applyBorder="1" applyAlignment="1">
      <alignment horizontal="center"/>
      <protection/>
    </xf>
    <xf numFmtId="0" fontId="99" fillId="0" borderId="10" xfId="61" applyFont="1" applyFill="1" applyBorder="1" applyAlignment="1" applyProtection="1">
      <alignment vertical="center"/>
      <protection/>
    </xf>
    <xf numFmtId="0" fontId="99" fillId="0" borderId="10" xfId="61" applyFont="1" applyFill="1" applyBorder="1" applyAlignment="1" applyProtection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7" borderId="10" xfId="61" applyFont="1" applyFill="1" applyBorder="1" applyAlignment="1">
      <alignment horizontal="center" vertical="center" wrapText="1"/>
      <protection/>
    </xf>
    <xf numFmtId="0" fontId="5" fillId="7" borderId="10" xfId="61" applyFont="1" applyFill="1" applyBorder="1" applyAlignment="1">
      <alignment horizontal="center" vertical="center"/>
      <protection/>
    </xf>
    <xf numFmtId="0" fontId="99" fillId="0" borderId="10" xfId="61" applyNumberFormat="1" applyFont="1" applyFill="1" applyBorder="1" applyAlignment="1" applyProtection="1">
      <alignment vertical="center"/>
      <protection/>
    </xf>
    <xf numFmtId="0" fontId="4" fillId="0" borderId="10" xfId="61" applyFont="1" applyFill="1" applyBorder="1">
      <alignment/>
      <protection/>
    </xf>
    <xf numFmtId="0" fontId="4" fillId="0" borderId="0" xfId="61" applyFont="1" applyFill="1" applyAlignment="1">
      <alignment horizontal="center"/>
      <protection/>
    </xf>
    <xf numFmtId="0" fontId="99" fillId="0" borderId="10" xfId="61" applyFont="1" applyFill="1" applyBorder="1" applyAlignment="1" applyProtection="1">
      <alignment vertical="center"/>
      <protection/>
    </xf>
    <xf numFmtId="0" fontId="99" fillId="0" borderId="10" xfId="61" applyFont="1" applyFill="1" applyBorder="1" applyAlignment="1" applyProtection="1">
      <alignment horizontal="center" vertical="center"/>
      <protection/>
    </xf>
    <xf numFmtId="0" fontId="5" fillId="7" borderId="10" xfId="61" applyFont="1" applyFill="1" applyBorder="1" applyAlignment="1">
      <alignment horizontal="center" vertical="center" wrapText="1"/>
      <protection/>
    </xf>
    <xf numFmtId="0" fontId="99" fillId="0" borderId="10" xfId="61" applyNumberFormat="1" applyFont="1" applyFill="1" applyBorder="1" applyAlignment="1" applyProtection="1">
      <alignment vertical="center"/>
      <protection/>
    </xf>
    <xf numFmtId="0" fontId="5" fillId="7" borderId="10" xfId="61" applyFont="1" applyFill="1" applyBorder="1" applyAlignment="1">
      <alignment horizontal="center" vertical="center" wrapText="1" shrinkToFit="1"/>
      <protection/>
    </xf>
    <xf numFmtId="0" fontId="4" fillId="0" borderId="10" xfId="61" applyFont="1" applyBorder="1" applyAlignment="1">
      <alignment horizontal="center"/>
      <protection/>
    </xf>
    <xf numFmtId="0" fontId="4" fillId="0" borderId="10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0" xfId="61" applyFont="1" applyBorder="1" applyAlignment="1">
      <alignment horizontal="center" wrapText="1"/>
      <protection/>
    </xf>
    <xf numFmtId="0" fontId="19" fillId="0" borderId="10" xfId="61" applyFont="1" applyBorder="1" applyAlignment="1">
      <alignment horizontal="center" vertical="center"/>
      <protection/>
    </xf>
    <xf numFmtId="0" fontId="105" fillId="0" borderId="10" xfId="61" applyFont="1" applyFill="1" applyBorder="1" applyAlignment="1" applyProtection="1">
      <alignment vertical="center"/>
      <protection/>
    </xf>
    <xf numFmtId="0" fontId="19" fillId="0" borderId="10" xfId="61" applyFont="1" applyFill="1" applyBorder="1" applyAlignment="1" applyProtection="1">
      <alignment vertical="center"/>
      <protection/>
    </xf>
    <xf numFmtId="0" fontId="99" fillId="0" borderId="10" xfId="61" applyFont="1" applyFill="1" applyBorder="1" applyAlignment="1" applyProtection="1">
      <alignment vertical="center"/>
      <protection/>
    </xf>
    <xf numFmtId="0" fontId="99" fillId="0" borderId="10" xfId="61" applyFont="1" applyFill="1" applyBorder="1" applyAlignment="1" applyProtection="1">
      <alignment horizontal="center" vertical="center"/>
      <protection/>
    </xf>
    <xf numFmtId="0" fontId="99" fillId="0" borderId="10" xfId="61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5" fillId="7" borderId="10" xfId="6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 applyProtection="1">
      <alignment vertical="center"/>
      <protection/>
    </xf>
    <xf numFmtId="0" fontId="4" fillId="5" borderId="10" xfId="61" applyFont="1" applyFill="1" applyBorder="1" applyAlignment="1">
      <alignment horizontal="center" vertical="center" wrapText="1"/>
      <protection/>
    </xf>
    <xf numFmtId="0" fontId="99" fillId="0" borderId="10" xfId="61" applyFont="1" applyFill="1" applyBorder="1" applyAlignment="1" applyProtection="1">
      <alignment horizontal="center" vertical="top"/>
      <protection/>
    </xf>
    <xf numFmtId="0" fontId="99" fillId="0" borderId="10" xfId="61" applyFont="1" applyFill="1" applyBorder="1" applyAlignment="1" applyProtection="1">
      <alignment horizontal="center" vertical="top" wrapText="1"/>
      <protection/>
    </xf>
    <xf numFmtId="9" fontId="99" fillId="0" borderId="10" xfId="61" applyNumberFormat="1" applyFont="1" applyFill="1" applyBorder="1" applyAlignment="1" applyProtection="1">
      <alignment vertical="top" wrapText="1"/>
      <protection/>
    </xf>
    <xf numFmtId="0" fontId="99" fillId="0" borderId="10" xfId="61" applyFont="1" applyFill="1" applyBorder="1" applyAlignment="1" applyProtection="1">
      <alignment vertical="top" wrapText="1"/>
      <protection/>
    </xf>
    <xf numFmtId="0" fontId="99" fillId="0" borderId="10" xfId="61" applyNumberFormat="1" applyFont="1" applyFill="1" applyBorder="1" applyAlignment="1" applyProtection="1">
      <alignment horizontal="center" vertical="top" wrapText="1"/>
      <protection/>
    </xf>
    <xf numFmtId="9" fontId="99" fillId="0" borderId="10" xfId="61" applyNumberFormat="1" applyFont="1" applyFill="1" applyBorder="1" applyAlignment="1" applyProtection="1">
      <alignment horizontal="center" vertical="top" wrapText="1"/>
      <protection/>
    </xf>
    <xf numFmtId="0" fontId="5" fillId="7" borderId="10" xfId="61" applyFont="1" applyFill="1" applyBorder="1" applyAlignment="1">
      <alignment horizontal="center"/>
      <protection/>
    </xf>
    <xf numFmtId="0" fontId="5" fillId="7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99" fillId="0" borderId="10" xfId="61" applyFont="1" applyFill="1" applyBorder="1" applyAlignment="1" applyProtection="1">
      <alignment vertical="center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center" vertical="top" wrapText="1"/>
      <protection/>
    </xf>
    <xf numFmtId="0" fontId="4" fillId="0" borderId="22" xfId="61" applyFont="1" applyFill="1" applyBorder="1" applyAlignment="1">
      <alignment/>
      <protection/>
    </xf>
    <xf numFmtId="0" fontId="24" fillId="0" borderId="22" xfId="61" applyFont="1" applyFill="1" applyBorder="1" applyAlignment="1">
      <alignment/>
      <protection/>
    </xf>
    <xf numFmtId="0" fontId="4" fillId="0" borderId="10" xfId="61" applyFont="1" applyFill="1" applyBorder="1" applyAlignment="1">
      <alignment/>
      <protection/>
    </xf>
    <xf numFmtId="0" fontId="24" fillId="0" borderId="10" xfId="61" applyFont="1" applyFill="1" applyBorder="1" applyAlignment="1">
      <alignment/>
      <protection/>
    </xf>
    <xf numFmtId="0" fontId="25" fillId="0" borderId="10" xfId="61" applyFont="1" applyBorder="1">
      <alignment/>
      <protection/>
    </xf>
    <xf numFmtId="0" fontId="25" fillId="0" borderId="10" xfId="61" applyFont="1" applyBorder="1" applyAlignment="1">
      <alignment horizontal="left"/>
      <protection/>
    </xf>
    <xf numFmtId="0" fontId="15" fillId="44" borderId="10" xfId="61" applyFont="1" applyFill="1" applyBorder="1" applyAlignment="1">
      <alignment vertical="center"/>
      <protection/>
    </xf>
    <xf numFmtId="0" fontId="106" fillId="44" borderId="10" xfId="61" applyFont="1" applyFill="1" applyBorder="1" applyAlignment="1">
      <alignment horizontal="left" vertical="center"/>
      <protection/>
    </xf>
    <xf numFmtId="0" fontId="107" fillId="0" borderId="0" xfId="61" applyFont="1" applyFill="1" applyBorder="1" applyAlignment="1">
      <alignment vertical="center"/>
      <protection/>
    </xf>
    <xf numFmtId="0" fontId="108" fillId="0" borderId="0" xfId="61" applyFont="1" applyFill="1" applyBorder="1" applyAlignment="1">
      <alignment vertical="center"/>
      <protection/>
    </xf>
    <xf numFmtId="0" fontId="108" fillId="0" borderId="0" xfId="61" applyFont="1" applyFill="1" applyBorder="1" applyAlignment="1">
      <alignment horizontal="center" vertical="center"/>
      <protection/>
    </xf>
    <xf numFmtId="0" fontId="108" fillId="0" borderId="0" xfId="61" applyFont="1" applyBorder="1" applyAlignment="1">
      <alignment vertical="center"/>
      <protection/>
    </xf>
    <xf numFmtId="0" fontId="108" fillId="0" borderId="0" xfId="61" applyFont="1" applyBorder="1" applyAlignment="1">
      <alignment/>
      <protection/>
    </xf>
    <xf numFmtId="0" fontId="108" fillId="0" borderId="0" xfId="62" applyFont="1" applyFill="1" applyBorder="1" applyAlignment="1" applyProtection="1">
      <alignment vertical="center"/>
      <protection/>
    </xf>
    <xf numFmtId="2" fontId="108" fillId="0" borderId="0" xfId="61" applyNumberFormat="1" applyFont="1" applyBorder="1" applyAlignment="1">
      <alignment vertical="center"/>
      <protection/>
    </xf>
    <xf numFmtId="184" fontId="108" fillId="0" borderId="0" xfId="61" applyNumberFormat="1" applyFont="1" applyBorder="1" applyAlignment="1">
      <alignment vertical="center"/>
      <protection/>
    </xf>
    <xf numFmtId="43" fontId="107" fillId="45" borderId="0" xfId="44" applyFont="1" applyFill="1" applyBorder="1" applyAlignment="1">
      <alignment horizontal="right" vertical="center"/>
    </xf>
    <xf numFmtId="2" fontId="107" fillId="45" borderId="0" xfId="61" applyNumberFormat="1" applyFont="1" applyFill="1" applyBorder="1" applyAlignment="1">
      <alignment horizontal="center" vertical="center"/>
      <protection/>
    </xf>
    <xf numFmtId="2" fontId="107" fillId="0" borderId="0" xfId="61" applyNumberFormat="1" applyFont="1" applyBorder="1" applyAlignment="1">
      <alignment vertical="center"/>
      <protection/>
    </xf>
    <xf numFmtId="0" fontId="107" fillId="0" borderId="0" xfId="61" applyFont="1" applyBorder="1" applyAlignment="1">
      <alignment vertical="center"/>
      <protection/>
    </xf>
    <xf numFmtId="0" fontId="107" fillId="7" borderId="10" xfId="61" applyFont="1" applyFill="1" applyBorder="1" applyAlignment="1" applyProtection="1">
      <alignment horizontal="center" vertical="center"/>
      <protection/>
    </xf>
    <xf numFmtId="0" fontId="108" fillId="0" borderId="10" xfId="62" applyFont="1" applyFill="1" applyBorder="1" applyAlignment="1">
      <alignment horizontal="center" vertical="top"/>
      <protection/>
    </xf>
    <xf numFmtId="0" fontId="108" fillId="0" borderId="10" xfId="61" applyFont="1" applyFill="1" applyBorder="1" applyAlignment="1" applyProtection="1">
      <alignment vertical="center"/>
      <protection/>
    </xf>
    <xf numFmtId="0" fontId="109" fillId="0" borderId="10" xfId="61" applyFont="1" applyFill="1" applyBorder="1" applyAlignment="1" applyProtection="1">
      <alignment vertical="center"/>
      <protection/>
    </xf>
    <xf numFmtId="184" fontId="108" fillId="0" borderId="10" xfId="61" applyNumberFormat="1" applyFont="1" applyFill="1" applyBorder="1" applyAlignment="1" applyProtection="1">
      <alignment horizontal="right" vertical="center"/>
      <protection/>
    </xf>
    <xf numFmtId="2" fontId="108" fillId="0" borderId="10" xfId="61" applyNumberFormat="1" applyFont="1" applyFill="1" applyBorder="1" applyAlignment="1" applyProtection="1">
      <alignment horizontal="center" vertical="center"/>
      <protection/>
    </xf>
    <xf numFmtId="0" fontId="5" fillId="46" borderId="10" xfId="63" applyFont="1" applyFill="1" applyBorder="1" applyAlignment="1">
      <alignment horizontal="center" vertical="top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top"/>
      <protection/>
    </xf>
    <xf numFmtId="0" fontId="4" fillId="0" borderId="10" xfId="63" applyFont="1" applyFill="1" applyBorder="1" applyAlignment="1">
      <alignment horizontal="right" vertical="center"/>
      <protection/>
    </xf>
    <xf numFmtId="0" fontId="24" fillId="0" borderId="15" xfId="65" applyFont="1" applyFill="1" applyBorder="1" applyAlignment="1" applyProtection="1">
      <alignment horizontal="center" vertical="top" wrapText="1"/>
      <protection/>
    </xf>
    <xf numFmtId="0" fontId="24" fillId="0" borderId="10" xfId="65" applyFont="1" applyFill="1" applyBorder="1" applyAlignment="1" applyProtection="1">
      <alignment horizontal="center" vertical="top" wrapText="1"/>
      <protection/>
    </xf>
    <xf numFmtId="0" fontId="104" fillId="0" borderId="12" xfId="65" applyFont="1" applyFill="1" applyBorder="1" applyAlignment="1" applyProtection="1">
      <alignment horizontal="center" vertical="top" wrapText="1"/>
      <protection/>
    </xf>
    <xf numFmtId="0" fontId="104" fillId="0" borderId="11" xfId="65" applyFont="1" applyFill="1" applyBorder="1" applyAlignment="1" applyProtection="1">
      <alignment horizontal="center" vertical="top" wrapText="1"/>
      <protection/>
    </xf>
    <xf numFmtId="0" fontId="19" fillId="0" borderId="10" xfId="0" applyFont="1" applyBorder="1" applyAlignment="1">
      <alignment vertical="top"/>
    </xf>
    <xf numFmtId="0" fontId="4" fillId="0" borderId="10" xfId="61" applyFont="1" applyBorder="1" applyAlignment="1">
      <alignment vertical="top"/>
      <protection/>
    </xf>
    <xf numFmtId="16" fontId="4" fillId="0" borderId="10" xfId="61" applyNumberFormat="1" applyFont="1" applyBorder="1" applyAlignment="1">
      <alignment horizontal="center" vertical="top"/>
      <protection/>
    </xf>
    <xf numFmtId="43" fontId="4" fillId="0" borderId="10" xfId="42" applyFont="1" applyBorder="1" applyAlignment="1">
      <alignment horizontal="left" vertical="top" wrapText="1"/>
    </xf>
    <xf numFmtId="43" fontId="4" fillId="0" borderId="10" xfId="42" applyFont="1" applyBorder="1" applyAlignment="1">
      <alignment horizontal="left" vertical="top"/>
    </xf>
    <xf numFmtId="2" fontId="0" fillId="0" borderId="0" xfId="61" applyNumberFormat="1">
      <alignment/>
      <protection/>
    </xf>
    <xf numFmtId="0" fontId="108" fillId="0" borderId="10" xfId="61" applyFont="1" applyFill="1" applyBorder="1" applyAlignment="1" applyProtection="1">
      <alignment horizontal="center" vertical="center"/>
      <protection/>
    </xf>
    <xf numFmtId="0" fontId="108" fillId="0" borderId="10" xfId="61" applyNumberFormat="1" applyFont="1" applyFill="1" applyBorder="1" applyAlignment="1" applyProtection="1">
      <alignment horizontal="center" vertical="center"/>
      <protection/>
    </xf>
    <xf numFmtId="0" fontId="99" fillId="0" borderId="10" xfId="61" applyNumberFormat="1" applyFont="1" applyFill="1" applyBorder="1" applyAlignment="1" applyProtection="1">
      <alignment vertical="top"/>
      <protection/>
    </xf>
    <xf numFmtId="0" fontId="99" fillId="0" borderId="10" xfId="61" applyFont="1" applyFill="1" applyBorder="1" applyAlignment="1" applyProtection="1">
      <alignment vertical="top"/>
      <protection/>
    </xf>
    <xf numFmtId="0" fontId="4" fillId="0" borderId="10" xfId="61" applyFont="1" applyFill="1" applyBorder="1" applyAlignment="1">
      <alignment vertical="top"/>
      <protection/>
    </xf>
    <xf numFmtId="0" fontId="24" fillId="0" borderId="10" xfId="6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0" borderId="10" xfId="61" applyFont="1" applyFill="1" applyBorder="1" applyAlignment="1" applyProtection="1">
      <alignment horizontal="center" vertical="top"/>
      <protection/>
    </xf>
    <xf numFmtId="0" fontId="4" fillId="0" borderId="10" xfId="61" applyFont="1" applyFill="1" applyBorder="1" applyAlignment="1" applyProtection="1" quotePrefix="1">
      <alignment horizontal="center" vertical="top"/>
      <protection/>
    </xf>
    <xf numFmtId="17" fontId="4" fillId="0" borderId="10" xfId="61" applyNumberFormat="1" applyFont="1" applyFill="1" applyBorder="1" applyAlignment="1" applyProtection="1">
      <alignment horizontal="center" vertical="top"/>
      <protection/>
    </xf>
    <xf numFmtId="0" fontId="5" fillId="0" borderId="0" xfId="65" applyFont="1" applyFill="1" applyAlignment="1" applyProtection="1">
      <alignment horizontal="center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5" applyFont="1" applyFill="1" applyAlignment="1" applyProtection="1">
      <alignment horizontal="center" vertical="top"/>
      <protection/>
    </xf>
    <xf numFmtId="0" fontId="4" fillId="0" borderId="0" xfId="65" applyFont="1" applyFill="1" applyAlignment="1" applyProtection="1">
      <alignment vertical="top" wrapText="1"/>
      <protection/>
    </xf>
    <xf numFmtId="4" fontId="4" fillId="0" borderId="0" xfId="65" applyNumberFormat="1" applyFont="1" applyFill="1" applyAlignment="1" applyProtection="1">
      <alignment vertical="top"/>
      <protection/>
    </xf>
    <xf numFmtId="0" fontId="4" fillId="0" borderId="15" xfId="67" applyFont="1" applyFill="1" applyBorder="1" applyAlignment="1">
      <alignment horizontal="left" vertical="center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5" fontId="4" fillId="0" borderId="15" xfId="61" applyNumberFormat="1" applyFont="1" applyBorder="1" applyAlignment="1">
      <alignment horizontal="left" vertical="center" wrapText="1" indent="1"/>
      <protection/>
    </xf>
    <xf numFmtId="0" fontId="104" fillId="0" borderId="11" xfId="61" applyFont="1" applyBorder="1" applyAlignment="1">
      <alignment horizontal="center" vertical="top"/>
      <protection/>
    </xf>
    <xf numFmtId="0" fontId="4" fillId="0" borderId="23" xfId="61" applyFont="1" applyBorder="1" applyAlignment="1">
      <alignment vertical="top" wrapText="1"/>
      <protection/>
    </xf>
    <xf numFmtId="0" fontId="4" fillId="0" borderId="23" xfId="61" applyFont="1" applyBorder="1" applyAlignment="1">
      <alignment horizontal="center" vertical="top"/>
      <protection/>
    </xf>
    <xf numFmtId="3" fontId="4" fillId="0" borderId="23" xfId="61" applyNumberFormat="1" applyFont="1" applyFill="1" applyBorder="1" applyAlignment="1">
      <alignment vertical="top" wrapText="1"/>
      <protection/>
    </xf>
    <xf numFmtId="0" fontId="4" fillId="0" borderId="23" xfId="61" applyFont="1" applyBorder="1">
      <alignment/>
      <protection/>
    </xf>
    <xf numFmtId="0" fontId="8" fillId="2" borderId="10" xfId="77" applyFont="1" applyFill="1" applyBorder="1" applyAlignment="1">
      <alignment vertical="top" wrapText="1"/>
      <protection/>
    </xf>
    <xf numFmtId="9" fontId="4" fillId="0" borderId="10" xfId="0" applyNumberFormat="1" applyFont="1" applyBorder="1" applyAlignment="1">
      <alignment horizontal="center" vertical="top" wrapText="1"/>
    </xf>
    <xf numFmtId="0" fontId="5" fillId="0" borderId="0" xfId="61" applyFont="1" applyAlignment="1">
      <alignment/>
      <protection/>
    </xf>
    <xf numFmtId="0" fontId="16" fillId="0" borderId="0" xfId="61" applyFont="1" applyAlignment="1">
      <alignment horizontal="left"/>
      <protection/>
    </xf>
    <xf numFmtId="0" fontId="16" fillId="0" borderId="0" xfId="61" applyFont="1" applyAlignment="1">
      <alignment horizontal="center"/>
      <protection/>
    </xf>
    <xf numFmtId="43" fontId="4" fillId="0" borderId="0" xfId="44" applyFont="1" applyBorder="1" applyAlignment="1">
      <alignment horizontal="center" vertical="top"/>
    </xf>
    <xf numFmtId="0" fontId="16" fillId="0" borderId="0" xfId="61" applyFont="1" applyAlignment="1">
      <alignment horizontal="center" vertical="top"/>
      <protection/>
    </xf>
    <xf numFmtId="0" fontId="110" fillId="0" borderId="0" xfId="61" applyFont="1" applyAlignment="1">
      <alignment horizontal="center" vertical="top"/>
      <protection/>
    </xf>
    <xf numFmtId="0" fontId="110" fillId="0" borderId="0" xfId="61" applyFont="1" applyAlignment="1">
      <alignment/>
      <protection/>
    </xf>
    <xf numFmtId="43" fontId="111" fillId="0" borderId="0" xfId="44" applyFont="1" applyAlignment="1">
      <alignment horizontal="center" vertical="top"/>
    </xf>
    <xf numFmtId="43" fontId="111" fillId="0" borderId="0" xfId="44" applyFont="1" applyAlignment="1">
      <alignment horizontal="left"/>
    </xf>
    <xf numFmtId="0" fontId="112" fillId="0" borderId="10" xfId="61" applyFont="1" applyBorder="1" applyAlignment="1">
      <alignment horizontal="center" vertical="top"/>
      <protection/>
    </xf>
    <xf numFmtId="0" fontId="113" fillId="0" borderId="0" xfId="61" applyFont="1">
      <alignment/>
      <protection/>
    </xf>
    <xf numFmtId="0" fontId="5" fillId="0" borderId="0" xfId="61" applyFont="1" applyFill="1" applyAlignment="1">
      <alignment horizontal="right" vertical="top"/>
      <protection/>
    </xf>
    <xf numFmtId="0" fontId="4" fillId="0" borderId="0" xfId="61" applyFont="1" applyFill="1" applyAlignment="1">
      <alignment horizontal="left" vertical="top"/>
      <protection/>
    </xf>
    <xf numFmtId="0" fontId="112" fillId="0" borderId="0" xfId="61" applyFont="1" applyBorder="1" applyAlignment="1">
      <alignment horizontal="center" vertical="top"/>
      <protection/>
    </xf>
    <xf numFmtId="0" fontId="112" fillId="0" borderId="24" xfId="61" applyFont="1" applyBorder="1" applyAlignment="1">
      <alignment horizontal="center" vertical="top"/>
      <protection/>
    </xf>
    <xf numFmtId="0" fontId="7" fillId="0" borderId="0" xfId="61" applyFont="1" applyFill="1" applyAlignment="1">
      <alignment vertical="top"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>
      <alignment/>
      <protection/>
    </xf>
    <xf numFmtId="0" fontId="38" fillId="6" borderId="15" xfId="65" applyFont="1" applyFill="1" applyBorder="1" applyAlignment="1" applyProtection="1">
      <alignment horizontal="center"/>
      <protection/>
    </xf>
    <xf numFmtId="0" fontId="38" fillId="6" borderId="15" xfId="65" applyFont="1" applyFill="1" applyBorder="1" applyAlignment="1" applyProtection="1">
      <alignment horizontal="center" wrapText="1"/>
      <protection/>
    </xf>
    <xf numFmtId="0" fontId="38" fillId="0" borderId="0" xfId="65" applyFont="1" applyFill="1" applyAlignment="1" applyProtection="1">
      <alignment horizontal="center"/>
      <protection/>
    </xf>
    <xf numFmtId="0" fontId="36" fillId="6" borderId="10" xfId="61" applyFont="1" applyFill="1" applyBorder="1" applyAlignment="1">
      <alignment horizontal="center" wrapText="1"/>
      <protection/>
    </xf>
    <xf numFmtId="0" fontId="38" fillId="6" borderId="25" xfId="65" applyFont="1" applyFill="1" applyBorder="1" applyAlignment="1" applyProtection="1">
      <alignment horizontal="left"/>
      <protection/>
    </xf>
    <xf numFmtId="0" fontId="38" fillId="6" borderId="26" xfId="65" applyFont="1" applyFill="1" applyBorder="1" applyAlignment="1" applyProtection="1">
      <alignment horizontal="center"/>
      <protection/>
    </xf>
    <xf numFmtId="0" fontId="38" fillId="6" borderId="11" xfId="65" applyFont="1" applyFill="1" applyBorder="1" applyAlignment="1" applyProtection="1">
      <alignment horizontal="center"/>
      <protection/>
    </xf>
    <xf numFmtId="0" fontId="38" fillId="6" borderId="11" xfId="65" applyFont="1" applyFill="1" applyBorder="1" applyAlignment="1" applyProtection="1">
      <alignment horizontal="center" wrapText="1"/>
      <protection/>
    </xf>
    <xf numFmtId="0" fontId="24" fillId="0" borderId="10" xfId="65" applyFont="1" applyFill="1" applyBorder="1" applyAlignment="1" applyProtection="1">
      <alignment horizontal="center" vertical="top"/>
      <protection/>
    </xf>
    <xf numFmtId="4" fontId="24" fillId="0" borderId="10" xfId="65" applyNumberFormat="1" applyFont="1" applyFill="1" applyBorder="1" applyAlignment="1" applyProtection="1">
      <alignment vertical="top"/>
      <protection/>
    </xf>
    <xf numFmtId="0" fontId="24" fillId="0" borderId="10" xfId="65" applyFont="1" applyFill="1" applyBorder="1" applyAlignment="1" applyProtection="1">
      <alignment vertical="top"/>
      <protection/>
    </xf>
    <xf numFmtId="0" fontId="24" fillId="0" borderId="15" xfId="65" applyFont="1" applyFill="1" applyBorder="1" applyAlignment="1" applyProtection="1">
      <alignment horizontal="center" vertical="top"/>
      <protection/>
    </xf>
    <xf numFmtId="4" fontId="24" fillId="0" borderId="15" xfId="65" applyNumberFormat="1" applyFont="1" applyFill="1" applyBorder="1" applyAlignment="1" applyProtection="1">
      <alignment vertical="top"/>
      <protection/>
    </xf>
    <xf numFmtId="0" fontId="24" fillId="0" borderId="15" xfId="65" applyFont="1" applyFill="1" applyBorder="1" applyAlignment="1" applyProtection="1">
      <alignment vertical="top"/>
      <protection/>
    </xf>
    <xf numFmtId="0" fontId="104" fillId="0" borderId="12" xfId="65" applyFont="1" applyFill="1" applyBorder="1" applyAlignment="1" applyProtection="1">
      <alignment horizontal="center" vertical="top"/>
      <protection/>
    </xf>
    <xf numFmtId="0" fontId="104" fillId="0" borderId="12" xfId="65" applyFont="1" applyFill="1" applyBorder="1" applyAlignment="1" applyProtection="1">
      <alignment vertical="top" wrapText="1"/>
      <protection/>
    </xf>
    <xf numFmtId="0" fontId="24" fillId="0" borderId="12" xfId="65" applyFont="1" applyFill="1" applyBorder="1" applyAlignment="1" applyProtection="1">
      <alignment vertical="top" wrapText="1"/>
      <protection/>
    </xf>
    <xf numFmtId="0" fontId="24" fillId="0" borderId="12" xfId="65" applyFont="1" applyFill="1" applyBorder="1" applyAlignment="1" applyProtection="1">
      <alignment horizontal="center" vertical="top"/>
      <protection/>
    </xf>
    <xf numFmtId="4" fontId="24" fillId="0" borderId="12" xfId="65" applyNumberFormat="1" applyFont="1" applyFill="1" applyBorder="1" applyAlignment="1" applyProtection="1">
      <alignment vertical="top"/>
      <protection/>
    </xf>
    <xf numFmtId="0" fontId="104" fillId="0" borderId="12" xfId="65" applyFont="1" applyFill="1" applyBorder="1" applyAlignment="1" applyProtection="1">
      <alignment vertical="top"/>
      <protection/>
    </xf>
    <xf numFmtId="0" fontId="24" fillId="0" borderId="12" xfId="65" applyFont="1" applyFill="1" applyBorder="1" applyAlignment="1" applyProtection="1">
      <alignment vertical="top"/>
      <protection/>
    </xf>
    <xf numFmtId="0" fontId="104" fillId="0" borderId="11" xfId="65" applyFont="1" applyFill="1" applyBorder="1" applyAlignment="1" applyProtection="1">
      <alignment horizontal="center" vertical="top"/>
      <protection/>
    </xf>
    <xf numFmtId="0" fontId="104" fillId="0" borderId="11" xfId="65" applyFont="1" applyFill="1" applyBorder="1" applyAlignment="1" applyProtection="1">
      <alignment vertical="top" wrapText="1"/>
      <protection/>
    </xf>
    <xf numFmtId="0" fontId="24" fillId="0" borderId="11" xfId="65" applyFont="1" applyFill="1" applyBorder="1" applyAlignment="1" applyProtection="1">
      <alignment vertical="top" wrapText="1"/>
      <protection/>
    </xf>
    <xf numFmtId="0" fontId="24" fillId="0" borderId="11" xfId="65" applyFont="1" applyFill="1" applyBorder="1" applyAlignment="1" applyProtection="1">
      <alignment horizontal="center" vertical="top"/>
      <protection/>
    </xf>
    <xf numFmtId="4" fontId="24" fillId="0" borderId="11" xfId="65" applyNumberFormat="1" applyFont="1" applyFill="1" applyBorder="1" applyAlignment="1" applyProtection="1">
      <alignment vertical="top"/>
      <protection/>
    </xf>
    <xf numFmtId="0" fontId="104" fillId="0" borderId="11" xfId="65" applyFont="1" applyFill="1" applyBorder="1" applyAlignment="1" applyProtection="1">
      <alignment vertical="top"/>
      <protection/>
    </xf>
    <xf numFmtId="0" fontId="24" fillId="0" borderId="11" xfId="65" applyFont="1" applyFill="1" applyBorder="1" applyAlignment="1" applyProtection="1">
      <alignment vertical="top"/>
      <protection/>
    </xf>
    <xf numFmtId="4" fontId="104" fillId="0" borderId="12" xfId="65" applyNumberFormat="1" applyFont="1" applyFill="1" applyBorder="1" applyAlignment="1" applyProtection="1">
      <alignment vertical="top"/>
      <protection/>
    </xf>
    <xf numFmtId="4" fontId="104" fillId="0" borderId="11" xfId="65" applyNumberFormat="1" applyFont="1" applyFill="1" applyBorder="1" applyAlignment="1" applyProtection="1">
      <alignment vertical="top"/>
      <protection/>
    </xf>
    <xf numFmtId="4" fontId="24" fillId="0" borderId="20" xfId="65" applyNumberFormat="1" applyFont="1" applyFill="1" applyBorder="1" applyAlignment="1" applyProtection="1">
      <alignment vertical="top"/>
      <protection/>
    </xf>
    <xf numFmtId="4" fontId="24" fillId="0" borderId="21" xfId="65" applyNumberFormat="1" applyFont="1" applyFill="1" applyBorder="1" applyAlignment="1" applyProtection="1">
      <alignment vertical="top"/>
      <protection/>
    </xf>
    <xf numFmtId="4" fontId="24" fillId="0" borderId="23" xfId="65" applyNumberFormat="1" applyFont="1" applyFill="1" applyBorder="1" applyAlignment="1" applyProtection="1">
      <alignment vertical="top"/>
      <protection/>
    </xf>
    <xf numFmtId="0" fontId="7" fillId="0" borderId="15" xfId="61" applyFont="1" applyFill="1" applyBorder="1" applyAlignment="1">
      <alignment horizontal="center" vertical="top"/>
      <protection/>
    </xf>
    <xf numFmtId="0" fontId="7" fillId="0" borderId="12" xfId="61" applyFont="1" applyFill="1" applyBorder="1" applyAlignment="1">
      <alignment horizontal="center" vertical="top"/>
      <protection/>
    </xf>
    <xf numFmtId="0" fontId="7" fillId="0" borderId="11" xfId="61" applyFont="1" applyFill="1" applyBorder="1" applyAlignment="1">
      <alignment horizontal="center" vertical="top"/>
      <protection/>
    </xf>
    <xf numFmtId="0" fontId="7" fillId="0" borderId="12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top"/>
      <protection/>
    </xf>
    <xf numFmtId="0" fontId="7" fillId="0" borderId="16" xfId="61" applyFont="1" applyFill="1" applyBorder="1" applyAlignment="1">
      <alignment vertical="top" wrapText="1"/>
      <protection/>
    </xf>
    <xf numFmtId="17" fontId="4" fillId="0" borderId="10" xfId="61" applyNumberFormat="1" applyFont="1" applyBorder="1" applyAlignment="1">
      <alignment vertical="center" wrapText="1"/>
      <protection/>
    </xf>
    <xf numFmtId="0" fontId="4" fillId="0" borderId="12" xfId="61" applyFont="1" applyFill="1" applyBorder="1" applyAlignment="1">
      <alignment vertical="top" wrapText="1"/>
      <protection/>
    </xf>
    <xf numFmtId="0" fontId="4" fillId="0" borderId="16" xfId="61" applyFont="1" applyBorder="1">
      <alignment/>
      <protection/>
    </xf>
    <xf numFmtId="0" fontId="114" fillId="47" borderId="11" xfId="0" applyFont="1" applyFill="1" applyBorder="1" applyAlignment="1">
      <alignment horizontal="left" vertical="top" wrapText="1"/>
    </xf>
    <xf numFmtId="0" fontId="114" fillId="47" borderId="10" xfId="0" applyFont="1" applyFill="1" applyBorder="1" applyAlignment="1">
      <alignment horizontal="left" vertical="top" wrapText="1"/>
    </xf>
    <xf numFmtId="15" fontId="4" fillId="0" borderId="10" xfId="61" applyNumberFormat="1" applyFont="1" applyBorder="1" applyAlignment="1">
      <alignment horizontal="center" vertical="top" wrapText="1"/>
      <protection/>
    </xf>
    <xf numFmtId="0" fontId="4" fillId="0" borderId="15" xfId="0" applyFont="1" applyBorder="1" applyAlignment="1" quotePrefix="1">
      <alignment horizontal="center" vertical="top" wrapText="1"/>
    </xf>
    <xf numFmtId="0" fontId="7" fillId="0" borderId="12" xfId="61" applyFont="1" applyBorder="1" applyAlignment="1">
      <alignment vertical="top" wrapText="1"/>
      <protection/>
    </xf>
    <xf numFmtId="0" fontId="7" fillId="0" borderId="11" xfId="61" applyFont="1" applyBorder="1" applyAlignment="1">
      <alignment vertical="top" wrapText="1"/>
      <protection/>
    </xf>
    <xf numFmtId="0" fontId="7" fillId="0" borderId="11" xfId="61" applyFont="1" applyFill="1" applyBorder="1" applyAlignment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7" fillId="0" borderId="12" xfId="61" applyFont="1" applyFill="1" applyBorder="1" applyAlignment="1">
      <alignment vertical="top" wrapText="1"/>
      <protection/>
    </xf>
    <xf numFmtId="0" fontId="7" fillId="0" borderId="15" xfId="56" applyFont="1" applyFill="1" applyBorder="1" applyAlignment="1" applyProtection="1">
      <alignment vertical="top"/>
      <protection/>
    </xf>
    <xf numFmtId="0" fontId="7" fillId="0" borderId="15" xfId="56" applyFont="1" applyFill="1" applyBorder="1" applyAlignment="1" applyProtection="1">
      <alignment vertical="top" wrapText="1"/>
      <protection/>
    </xf>
    <xf numFmtId="0" fontId="7" fillId="0" borderId="12" xfId="56" applyFont="1" applyFill="1" applyBorder="1" applyAlignment="1" applyProtection="1">
      <alignment vertical="top" wrapText="1"/>
      <protection/>
    </xf>
    <xf numFmtId="0" fontId="7" fillId="0" borderId="12" xfId="56" applyFont="1" applyFill="1" applyBorder="1" applyAlignment="1" applyProtection="1">
      <alignment vertical="top"/>
      <protection/>
    </xf>
    <xf numFmtId="0" fontId="7" fillId="0" borderId="15" xfId="56" applyFont="1" applyBorder="1" applyAlignment="1" applyProtection="1">
      <alignment/>
      <protection/>
    </xf>
    <xf numFmtId="0" fontId="7" fillId="0" borderId="12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12" xfId="56" applyFont="1" applyBorder="1" applyAlignment="1" applyProtection="1">
      <alignment/>
      <protection/>
    </xf>
    <xf numFmtId="0" fontId="7" fillId="0" borderId="12" xfId="56" applyFont="1" applyBorder="1" applyAlignment="1" applyProtection="1">
      <alignment vertical="top" wrapText="1"/>
      <protection/>
    </xf>
    <xf numFmtId="0" fontId="7" fillId="0" borderId="15" xfId="56" applyFont="1" applyBorder="1" applyAlignment="1" applyProtection="1">
      <alignment vertical="top"/>
      <protection/>
    </xf>
    <xf numFmtId="0" fontId="7" fillId="0" borderId="12" xfId="56" applyFont="1" applyBorder="1" applyAlignment="1" applyProtection="1">
      <alignment vertical="top"/>
      <protection/>
    </xf>
    <xf numFmtId="0" fontId="7" fillId="0" borderId="12" xfId="56" applyFont="1" applyBorder="1" applyAlignment="1" applyProtection="1">
      <alignment wrapText="1"/>
      <protection/>
    </xf>
    <xf numFmtId="0" fontId="7" fillId="0" borderId="15" xfId="56" applyFont="1" applyBorder="1" applyAlignment="1" applyProtection="1">
      <alignment vertical="top" wrapText="1"/>
      <protection/>
    </xf>
    <xf numFmtId="0" fontId="8" fillId="2" borderId="17" xfId="61" applyFont="1" applyFill="1" applyBorder="1" applyAlignment="1">
      <alignment horizontal="center" vertical="top"/>
      <protection/>
    </xf>
    <xf numFmtId="2" fontId="4" fillId="0" borderId="0" xfId="65" applyNumberFormat="1" applyFont="1" applyFill="1" applyAlignment="1" applyProtection="1">
      <alignment vertical="top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top" wrapText="1"/>
      <protection/>
    </xf>
    <xf numFmtId="2" fontId="5" fillId="0" borderId="24" xfId="61" applyNumberFormat="1" applyFont="1" applyFill="1" applyBorder="1" applyAlignment="1">
      <alignment horizontal="center" vertical="center" wrapText="1"/>
      <protection/>
    </xf>
    <xf numFmtId="0" fontId="5" fillId="42" borderId="15" xfId="61" applyFont="1" applyFill="1" applyBorder="1" applyAlignment="1">
      <alignment vertical="center" wrapText="1"/>
      <protection/>
    </xf>
    <xf numFmtId="0" fontId="5" fillId="42" borderId="15" xfId="61" applyFont="1" applyFill="1" applyBorder="1" applyAlignment="1">
      <alignment horizontal="center" vertical="center" wrapText="1"/>
      <protection/>
    </xf>
    <xf numFmtId="0" fontId="5" fillId="42" borderId="12" xfId="61" applyFont="1" applyFill="1" applyBorder="1" applyAlignment="1">
      <alignment vertical="center" wrapText="1"/>
      <protection/>
    </xf>
    <xf numFmtId="0" fontId="5" fillId="42" borderId="10" xfId="61" applyFont="1" applyFill="1" applyBorder="1" applyAlignment="1">
      <alignment horizontal="center" vertical="top" wrapText="1"/>
      <protection/>
    </xf>
    <xf numFmtId="0" fontId="5" fillId="42" borderId="10" xfId="61" applyFont="1" applyFill="1" applyBorder="1" applyAlignment="1">
      <alignment vertical="center" wrapText="1"/>
      <protection/>
    </xf>
    <xf numFmtId="0" fontId="4" fillId="42" borderId="10" xfId="61" applyFont="1" applyFill="1" applyBorder="1" applyAlignment="1">
      <alignment horizontal="center" vertical="center" wrapText="1"/>
      <protection/>
    </xf>
    <xf numFmtId="0" fontId="4" fillId="42" borderId="10" xfId="61" applyFont="1" applyFill="1" applyBorder="1" applyAlignment="1">
      <alignment horizontal="left" vertical="top"/>
      <protection/>
    </xf>
    <xf numFmtId="0" fontId="99" fillId="42" borderId="10" xfId="61" applyFont="1" applyFill="1" applyBorder="1" applyAlignment="1" applyProtection="1">
      <alignment horizontal="center" vertical="top" wrapText="1"/>
      <protection/>
    </xf>
    <xf numFmtId="0" fontId="99" fillId="0" borderId="10" xfId="61" applyFont="1" applyFill="1" applyBorder="1" applyAlignment="1" applyProtection="1">
      <alignment horizontal="left" vertical="top" wrapText="1"/>
      <protection/>
    </xf>
    <xf numFmtId="0" fontId="99" fillId="0" borderId="10" xfId="0" applyFont="1" applyFill="1" applyBorder="1" applyAlignment="1" applyProtection="1">
      <alignment vertical="top" wrapText="1"/>
      <protection/>
    </xf>
    <xf numFmtId="9" fontId="99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0" fontId="115" fillId="0" borderId="10" xfId="0" applyFont="1" applyBorder="1" applyAlignment="1">
      <alignment vertical="top"/>
    </xf>
    <xf numFmtId="0" fontId="24" fillId="0" borderId="10" xfId="0" applyFont="1" applyFill="1" applyBorder="1" applyAlignment="1" applyProtection="1">
      <alignment vertical="top" wrapText="1"/>
      <protection/>
    </xf>
    <xf numFmtId="0" fontId="4" fillId="42" borderId="10" xfId="62" applyFont="1" applyFill="1" applyBorder="1" applyAlignment="1">
      <alignment horizontal="center" vertical="top"/>
      <protection/>
    </xf>
    <xf numFmtId="0" fontId="17" fillId="42" borderId="0" xfId="61" applyFont="1" applyFill="1" applyBorder="1">
      <alignment/>
      <protection/>
    </xf>
    <xf numFmtId="0" fontId="17" fillId="42" borderId="0" xfId="61" applyFont="1" applyFill="1">
      <alignment/>
      <protection/>
    </xf>
    <xf numFmtId="0" fontId="4" fillId="42" borderId="0" xfId="61" applyFont="1" applyFill="1" applyBorder="1" applyAlignment="1">
      <alignment horizontal="center"/>
      <protection/>
    </xf>
    <xf numFmtId="0" fontId="8" fillId="42" borderId="10" xfId="61" applyFont="1" applyFill="1" applyBorder="1" applyAlignment="1">
      <alignment horizontal="center" vertical="center" wrapText="1"/>
      <protection/>
    </xf>
    <xf numFmtId="0" fontId="8" fillId="42" borderId="0" xfId="61" applyFont="1" applyFill="1" applyBorder="1" applyAlignment="1">
      <alignment horizontal="center" vertical="center" wrapText="1"/>
      <protection/>
    </xf>
    <xf numFmtId="0" fontId="7" fillId="42" borderId="0" xfId="61" applyFont="1" applyFill="1" applyAlignment="1">
      <alignment horizontal="center" vertical="center" wrapText="1"/>
      <protection/>
    </xf>
    <xf numFmtId="0" fontId="99" fillId="42" borderId="10" xfId="0" applyFont="1" applyFill="1" applyBorder="1" applyAlignment="1" applyProtection="1">
      <alignment vertical="top" wrapText="1"/>
      <protection/>
    </xf>
    <xf numFmtId="0" fontId="99" fillId="42" borderId="10" xfId="0" applyNumberFormat="1" applyFont="1" applyFill="1" applyBorder="1" applyAlignment="1" applyProtection="1">
      <alignment horizontal="center" vertical="top" wrapText="1"/>
      <protection/>
    </xf>
    <xf numFmtId="0" fontId="99" fillId="42" borderId="10" xfId="0" applyFont="1" applyFill="1" applyBorder="1" applyAlignment="1" applyProtection="1">
      <alignment horizontal="center" vertical="top" wrapText="1"/>
      <protection/>
    </xf>
    <xf numFmtId="9" fontId="99" fillId="42" borderId="10" xfId="0" applyNumberFormat="1" applyFont="1" applyFill="1" applyBorder="1" applyAlignment="1" applyProtection="1">
      <alignment horizontal="center" vertical="top" wrapText="1"/>
      <protection/>
    </xf>
    <xf numFmtId="9" fontId="99" fillId="42" borderId="10" xfId="0" applyNumberFormat="1" applyFont="1" applyFill="1" applyBorder="1" applyAlignment="1" applyProtection="1">
      <alignment vertical="top" wrapText="1"/>
      <protection/>
    </xf>
    <xf numFmtId="0" fontId="4" fillId="42" borderId="0" xfId="61" applyFont="1" applyFill="1" applyBorder="1" applyAlignment="1">
      <alignment vertical="top" wrapText="1"/>
      <protection/>
    </xf>
    <xf numFmtId="0" fontId="4" fillId="42" borderId="0" xfId="61" applyFont="1" applyFill="1" applyAlignment="1">
      <alignment vertical="top" wrapText="1"/>
      <protection/>
    </xf>
    <xf numFmtId="190" fontId="99" fillId="42" borderId="10" xfId="0" applyNumberFormat="1" applyFont="1" applyFill="1" applyBorder="1" applyAlignment="1" applyProtection="1">
      <alignment horizontal="center" vertical="top" wrapText="1"/>
      <protection/>
    </xf>
    <xf numFmtId="0" fontId="4" fillId="42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horizontal="center" vertical="top" wrapText="1"/>
    </xf>
    <xf numFmtId="0" fontId="4" fillId="42" borderId="10" xfId="61" applyFont="1" applyFill="1" applyBorder="1" applyAlignment="1">
      <alignment horizontal="center"/>
      <protection/>
    </xf>
    <xf numFmtId="0" fontId="4" fillId="42" borderId="0" xfId="61" applyFont="1" applyFill="1">
      <alignment/>
      <protection/>
    </xf>
    <xf numFmtId="9" fontId="4" fillId="42" borderId="10" xfId="0" applyNumberFormat="1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/>
    </xf>
    <xf numFmtId="0" fontId="4" fillId="42" borderId="10" xfId="0" applyFont="1" applyFill="1" applyBorder="1" applyAlignment="1">
      <alignment/>
    </xf>
    <xf numFmtId="0" fontId="4" fillId="42" borderId="10" xfId="61" applyFont="1" applyFill="1" applyBorder="1" applyAlignment="1">
      <alignment horizontal="left" vertical="top" wrapText="1"/>
      <protection/>
    </xf>
    <xf numFmtId="49" fontId="4" fillId="42" borderId="10" xfId="61" applyNumberFormat="1" applyFont="1" applyFill="1" applyBorder="1" applyAlignment="1">
      <alignment horizontal="center" vertical="top" wrapText="1"/>
      <protection/>
    </xf>
    <xf numFmtId="0" fontId="115" fillId="42" borderId="10" xfId="0" applyFont="1" applyFill="1" applyBorder="1" applyAlignment="1">
      <alignment vertical="top"/>
    </xf>
    <xf numFmtId="0" fontId="18" fillId="42" borderId="0" xfId="61" applyFont="1" applyFill="1">
      <alignment/>
      <protection/>
    </xf>
    <xf numFmtId="0" fontId="18" fillId="42" borderId="0" xfId="61" applyFont="1" applyFill="1" applyAlignment="1">
      <alignment horizontal="center"/>
      <protection/>
    </xf>
    <xf numFmtId="0" fontId="18" fillId="42" borderId="0" xfId="61" applyFont="1" applyFill="1" applyAlignment="1">
      <alignment horizontal="left"/>
      <protection/>
    </xf>
    <xf numFmtId="9" fontId="4" fillId="42" borderId="0" xfId="61" applyNumberFormat="1" applyFont="1" applyFill="1" applyBorder="1" applyAlignment="1">
      <alignment horizontal="center"/>
      <protection/>
    </xf>
    <xf numFmtId="43" fontId="4" fillId="42" borderId="0" xfId="44" applyFont="1" applyFill="1" applyBorder="1" applyAlignment="1">
      <alignment/>
    </xf>
    <xf numFmtId="9" fontId="8" fillId="42" borderId="10" xfId="61" applyNumberFormat="1" applyFont="1" applyFill="1" applyBorder="1" applyAlignment="1">
      <alignment horizontal="center" vertical="center" wrapText="1"/>
      <protection/>
    </xf>
    <xf numFmtId="0" fontId="99" fillId="42" borderId="10" xfId="61" applyFont="1" applyFill="1" applyBorder="1" applyAlignment="1" applyProtection="1">
      <alignment vertical="top" wrapText="1"/>
      <protection/>
    </xf>
    <xf numFmtId="0" fontId="99" fillId="42" borderId="10" xfId="61" applyNumberFormat="1" applyFont="1" applyFill="1" applyBorder="1" applyAlignment="1" applyProtection="1">
      <alignment horizontal="center" vertical="top" wrapText="1"/>
      <protection/>
    </xf>
    <xf numFmtId="9" fontId="99" fillId="42" borderId="10" xfId="61" applyNumberFormat="1" applyFont="1" applyFill="1" applyBorder="1" applyAlignment="1" applyProtection="1">
      <alignment horizontal="center" vertical="top" wrapText="1"/>
      <protection/>
    </xf>
    <xf numFmtId="0" fontId="7" fillId="42" borderId="0" xfId="61" applyFont="1" applyFill="1" applyBorder="1" applyAlignment="1">
      <alignment vertical="top" wrapText="1"/>
      <protection/>
    </xf>
    <xf numFmtId="0" fontId="7" fillId="42" borderId="0" xfId="61" applyFont="1" applyFill="1" applyBorder="1" applyAlignment="1">
      <alignment horizontal="center" vertical="top"/>
      <protection/>
    </xf>
    <xf numFmtId="0" fontId="14" fillId="42" borderId="0" xfId="61" applyFont="1" applyFill="1" applyBorder="1" applyAlignment="1">
      <alignment horizontal="left" vertical="top"/>
      <protection/>
    </xf>
    <xf numFmtId="0" fontId="7" fillId="42" borderId="0" xfId="61" applyFont="1" applyFill="1" applyAlignment="1">
      <alignment vertical="top" wrapText="1"/>
      <protection/>
    </xf>
    <xf numFmtId="0" fontId="4" fillId="42" borderId="10" xfId="61" applyFont="1" applyFill="1" applyBorder="1" applyAlignment="1">
      <alignment horizontal="center" vertical="top"/>
      <protection/>
    </xf>
    <xf numFmtId="0" fontId="4" fillId="42" borderId="10" xfId="61" applyNumberFormat="1" applyFont="1" applyFill="1" applyBorder="1" applyAlignment="1">
      <alignment horizontal="center" vertical="top"/>
      <protection/>
    </xf>
    <xf numFmtId="0" fontId="4" fillId="42" borderId="10" xfId="61" applyNumberFormat="1" applyFont="1" applyFill="1" applyBorder="1" applyAlignment="1" quotePrefix="1">
      <alignment horizontal="center" vertical="top"/>
      <protection/>
    </xf>
    <xf numFmtId="187" fontId="4" fillId="42" borderId="10" xfId="61" applyNumberFormat="1" applyFont="1" applyFill="1" applyBorder="1" applyAlignment="1">
      <alignment horizontal="center" vertical="top"/>
      <protection/>
    </xf>
    <xf numFmtId="0" fontId="4" fillId="42" borderId="10" xfId="61" applyFont="1" applyFill="1" applyBorder="1" applyAlignment="1" quotePrefix="1">
      <alignment horizontal="center" vertical="top"/>
      <protection/>
    </xf>
    <xf numFmtId="0" fontId="14" fillId="42" borderId="0" xfId="61" applyFont="1" applyFill="1" applyBorder="1" applyAlignment="1">
      <alignment vertical="top"/>
      <protection/>
    </xf>
    <xf numFmtId="0" fontId="18" fillId="42" borderId="0" xfId="61" applyFont="1" applyFill="1" applyBorder="1">
      <alignment/>
      <protection/>
    </xf>
    <xf numFmtId="0" fontId="116" fillId="42" borderId="0" xfId="62" applyFont="1" applyFill="1" applyBorder="1" applyAlignment="1" applyProtection="1">
      <alignment horizontal="left" vertical="top" wrapText="1"/>
      <protection/>
    </xf>
    <xf numFmtId="0" fontId="116" fillId="42" borderId="0" xfId="62" applyNumberFormat="1" applyFont="1" applyFill="1" applyBorder="1" applyAlignment="1" applyProtection="1">
      <alignment horizontal="center" vertical="top" wrapText="1"/>
      <protection/>
    </xf>
    <xf numFmtId="0" fontId="116" fillId="42" borderId="0" xfId="62" applyFont="1" applyFill="1" applyBorder="1" applyAlignment="1" applyProtection="1">
      <alignment vertical="top" wrapText="1"/>
      <protection/>
    </xf>
    <xf numFmtId="0" fontId="116" fillId="42" borderId="0" xfId="62" applyFont="1" applyFill="1" applyBorder="1" applyAlignment="1" applyProtection="1">
      <alignment horizontal="center" vertical="top" wrapText="1"/>
      <protection/>
    </xf>
    <xf numFmtId="0" fontId="7" fillId="42" borderId="0" xfId="61" applyFont="1" applyFill="1" applyBorder="1" applyAlignment="1">
      <alignment horizontal="center" vertical="top" wrapText="1"/>
      <protection/>
    </xf>
    <xf numFmtId="9" fontId="116" fillId="42" borderId="0" xfId="62" applyNumberFormat="1" applyFont="1" applyFill="1" applyBorder="1" applyAlignment="1" applyProtection="1">
      <alignment horizontal="center" vertical="top" wrapText="1"/>
      <protection/>
    </xf>
    <xf numFmtId="0" fontId="11" fillId="42" borderId="0" xfId="61" applyFont="1" applyFill="1" applyBorder="1" applyAlignment="1" quotePrefix="1">
      <alignment horizontal="center" vertical="top"/>
      <protection/>
    </xf>
    <xf numFmtId="0" fontId="18" fillId="42" borderId="0" xfId="61" applyFont="1" applyFill="1" applyBorder="1" applyAlignment="1">
      <alignment vertical="top" wrapText="1"/>
      <protection/>
    </xf>
    <xf numFmtId="0" fontId="18" fillId="42" borderId="0" xfId="61" applyFont="1" applyFill="1" applyAlignment="1">
      <alignment vertical="top" wrapText="1"/>
      <protection/>
    </xf>
    <xf numFmtId="0" fontId="7" fillId="42" borderId="0" xfId="62" applyFont="1" applyFill="1" applyBorder="1" applyAlignment="1" applyProtection="1">
      <alignment vertical="top" wrapText="1"/>
      <protection/>
    </xf>
    <xf numFmtId="0" fontId="7" fillId="42" borderId="0" xfId="62" applyNumberFormat="1" applyFont="1" applyFill="1" applyBorder="1" applyAlignment="1" applyProtection="1">
      <alignment horizontal="center" vertical="top" wrapText="1"/>
      <protection/>
    </xf>
    <xf numFmtId="0" fontId="7" fillId="42" borderId="0" xfId="62" applyFont="1" applyFill="1" applyBorder="1" applyAlignment="1" applyProtection="1">
      <alignment horizontal="center" vertical="top" wrapText="1"/>
      <protection/>
    </xf>
    <xf numFmtId="9" fontId="7" fillId="42" borderId="0" xfId="62" applyNumberFormat="1" applyFont="1" applyFill="1" applyBorder="1" applyAlignment="1" applyProtection="1">
      <alignment horizontal="center" vertical="top" wrapText="1"/>
      <protection/>
    </xf>
    <xf numFmtId="0" fontId="18" fillId="42" borderId="0" xfId="61" applyFont="1" applyFill="1" applyBorder="1" applyAlignment="1">
      <alignment horizontal="center"/>
      <protection/>
    </xf>
    <xf numFmtId="9" fontId="18" fillId="42" borderId="0" xfId="61" applyNumberFormat="1" applyFont="1" applyFill="1" applyBorder="1" applyAlignment="1">
      <alignment horizontal="center"/>
      <protection/>
    </xf>
    <xf numFmtId="9" fontId="18" fillId="42" borderId="0" xfId="61" applyNumberFormat="1" applyFont="1" applyFill="1" applyAlignment="1">
      <alignment horizont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/>
    </xf>
    <xf numFmtId="0" fontId="99" fillId="42" borderId="10" xfId="61" applyFont="1" applyFill="1" applyBorder="1" applyAlignment="1" applyProtection="1">
      <alignment horizontal="left" vertical="top"/>
      <protection/>
    </xf>
    <xf numFmtId="2" fontId="4" fillId="0" borderId="0" xfId="61" applyNumberFormat="1" applyFont="1" applyBorder="1">
      <alignment/>
      <protection/>
    </xf>
    <xf numFmtId="0" fontId="5" fillId="42" borderId="17" xfId="61" applyFont="1" applyFill="1" applyBorder="1" applyAlignment="1">
      <alignment vertical="center" wrapText="1"/>
      <protection/>
    </xf>
    <xf numFmtId="2" fontId="5" fillId="42" borderId="10" xfId="61" applyNumberFormat="1" applyFont="1" applyFill="1" applyBorder="1" applyAlignment="1">
      <alignment horizontal="center" vertical="center" wrapText="1"/>
      <protection/>
    </xf>
    <xf numFmtId="0" fontId="4" fillId="0" borderId="15" xfId="77" applyFont="1" applyFill="1" applyBorder="1" applyAlignment="1">
      <alignment horizontal="center" vertical="top" wrapText="1"/>
      <protection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61" applyFont="1" applyBorder="1" applyAlignment="1">
      <alignment/>
      <protection/>
    </xf>
    <xf numFmtId="0" fontId="4" fillId="0" borderId="27" xfId="0" applyFont="1" applyBorder="1" applyAlignment="1">
      <alignment vertical="top" wrapText="1"/>
    </xf>
    <xf numFmtId="0" fontId="5" fillId="43" borderId="10" xfId="61" applyFont="1" applyFill="1" applyBorder="1" applyAlignment="1">
      <alignment horizontal="center" vertical="top" wrapText="1"/>
      <protection/>
    </xf>
    <xf numFmtId="0" fontId="5" fillId="42" borderId="0" xfId="61" applyFont="1" applyFill="1" applyBorder="1" applyAlignment="1">
      <alignment horizontal="left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7" fillId="42" borderId="14" xfId="62" applyFont="1" applyFill="1" applyBorder="1" applyAlignment="1">
      <alignment horizontal="center" vertical="top"/>
      <protection/>
    </xf>
    <xf numFmtId="0" fontId="18" fillId="42" borderId="14" xfId="61" applyFont="1" applyFill="1" applyBorder="1">
      <alignment/>
      <protection/>
    </xf>
    <xf numFmtId="0" fontId="5" fillId="7" borderId="10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vertical="center" wrapText="1"/>
      <protection/>
    </xf>
    <xf numFmtId="0" fontId="5" fillId="0" borderId="17" xfId="61" applyFont="1" applyBorder="1" applyAlignment="1">
      <alignment horizontal="center" vertical="top" wrapText="1"/>
      <protection/>
    </xf>
    <xf numFmtId="0" fontId="5" fillId="42" borderId="17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vertical="center" wrapText="1"/>
      <protection/>
    </xf>
    <xf numFmtId="0" fontId="5" fillId="0" borderId="18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9" xfId="61" applyFont="1" applyBorder="1" applyAlignment="1">
      <alignment horizontal="center" vertical="top" wrapText="1"/>
      <protection/>
    </xf>
    <xf numFmtId="0" fontId="5" fillId="0" borderId="12" xfId="61" applyFont="1" applyBorder="1" applyAlignment="1">
      <alignment horizontal="center" vertical="top" wrapText="1"/>
      <protection/>
    </xf>
    <xf numFmtId="0" fontId="5" fillId="42" borderId="12" xfId="61" applyFont="1" applyFill="1" applyBorder="1" applyAlignment="1">
      <alignment horizontal="center" vertical="top" wrapText="1"/>
      <protection/>
    </xf>
    <xf numFmtId="0" fontId="5" fillId="0" borderId="12" xfId="61" applyFont="1" applyBorder="1" applyAlignment="1">
      <alignment vertical="top" wrapText="1"/>
      <protection/>
    </xf>
    <xf numFmtId="0" fontId="5" fillId="0" borderId="10" xfId="61" applyFont="1" applyBorder="1" applyAlignment="1">
      <alignment horizontal="center" vertical="center"/>
      <protection/>
    </xf>
    <xf numFmtId="0" fontId="5" fillId="42" borderId="10" xfId="61" applyFont="1" applyFill="1" applyBorder="1" applyAlignment="1">
      <alignment horizontal="center" vertical="center"/>
      <protection/>
    </xf>
    <xf numFmtId="0" fontId="5" fillId="0" borderId="10" xfId="61" applyFont="1" applyBorder="1" applyAlignment="1" quotePrefix="1">
      <alignment horizontal="center" vertical="center"/>
      <protection/>
    </xf>
    <xf numFmtId="0" fontId="5" fillId="0" borderId="10" xfId="61" applyFont="1" applyFill="1" applyBorder="1" applyAlignment="1" quotePrefix="1">
      <alignment horizontal="center" vertical="center"/>
      <protection/>
    </xf>
    <xf numFmtId="0" fontId="104" fillId="0" borderId="10" xfId="65" applyFont="1" applyFill="1" applyBorder="1" applyAlignment="1" applyProtection="1">
      <alignment horizontal="center" vertical="top"/>
      <protection/>
    </xf>
    <xf numFmtId="0" fontId="7" fillId="42" borderId="10" xfId="61" applyFont="1" applyFill="1" applyBorder="1" applyAlignment="1">
      <alignment horizontal="center" vertical="center" wrapText="1"/>
      <protection/>
    </xf>
    <xf numFmtId="205" fontId="4" fillId="42" borderId="10" xfId="61" applyNumberFormat="1" applyFont="1" applyFill="1" applyBorder="1" applyAlignment="1">
      <alignment horizontal="center" vertical="center" wrapText="1"/>
      <protection/>
    </xf>
    <xf numFmtId="0" fontId="104" fillId="0" borderId="0" xfId="65" applyFont="1" applyFill="1" applyAlignment="1" applyProtection="1">
      <alignment vertical="top"/>
      <protection/>
    </xf>
    <xf numFmtId="0" fontId="4" fillId="0" borderId="10" xfId="0" applyFont="1" applyBorder="1" applyAlignment="1">
      <alignment horizontal="center" vertical="top"/>
    </xf>
    <xf numFmtId="9" fontId="4" fillId="0" borderId="10" xfId="0" applyNumberFormat="1" applyFont="1" applyFill="1" applyBorder="1" applyAlignment="1">
      <alignment horizontal="center" vertical="top" wrapText="1"/>
    </xf>
    <xf numFmtId="0" fontId="111" fillId="0" borderId="10" xfId="61" applyFont="1" applyBorder="1" applyAlignment="1">
      <alignment horizontal="center" wrapText="1"/>
      <protection/>
    </xf>
    <xf numFmtId="43" fontId="4" fillId="0" borderId="0" xfId="42" applyFont="1" applyFill="1" applyAlignment="1">
      <alignment vertical="top" wrapText="1"/>
    </xf>
    <xf numFmtId="43" fontId="5" fillId="0" borderId="0" xfId="42" applyFont="1" applyAlignment="1">
      <alignment horizontal="center" vertical="top"/>
    </xf>
    <xf numFmtId="0" fontId="4" fillId="0" borderId="0" xfId="61" applyFont="1" applyFill="1" applyAlignment="1">
      <alignment horizontal="center" vertical="top" wrapText="1"/>
      <protection/>
    </xf>
    <xf numFmtId="43" fontId="5" fillId="5" borderId="0" xfId="42" applyFont="1" applyFill="1" applyAlignment="1">
      <alignment horizontal="center" vertical="top"/>
    </xf>
    <xf numFmtId="0" fontId="4" fillId="5" borderId="0" xfId="61" applyFont="1" applyFill="1" applyAlignment="1">
      <alignment horizontal="center" vertical="top"/>
      <protection/>
    </xf>
    <xf numFmtId="43" fontId="5" fillId="0" borderId="0" xfId="42" applyFont="1" applyFill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17" fontId="4" fillId="0" borderId="10" xfId="0" applyNumberFormat="1" applyFont="1" applyFill="1" applyBorder="1" applyAlignment="1">
      <alignment horizontal="center" vertical="top" wrapText="1"/>
    </xf>
    <xf numFmtId="0" fontId="4" fillId="0" borderId="10" xfId="61" applyNumberFormat="1" applyFont="1" applyBorder="1" applyAlignment="1">
      <alignment horizontal="center" vertical="top"/>
      <protection/>
    </xf>
    <xf numFmtId="0" fontId="4" fillId="0" borderId="10" xfId="61" applyNumberFormat="1" applyFont="1" applyBorder="1" applyAlignment="1" quotePrefix="1">
      <alignment horizontal="center" vertical="top"/>
      <protection/>
    </xf>
    <xf numFmtId="0" fontId="4" fillId="0" borderId="10" xfId="62" applyFont="1" applyFill="1" applyBorder="1" applyAlignment="1">
      <alignment horizontal="center" vertical="top"/>
      <protection/>
    </xf>
    <xf numFmtId="43" fontId="4" fillId="0" borderId="0" xfId="42" applyFont="1" applyFill="1" applyBorder="1" applyAlignment="1">
      <alignment vertical="top" wrapText="1"/>
    </xf>
    <xf numFmtId="2" fontId="117" fillId="0" borderId="0" xfId="61" applyNumberFormat="1" applyFont="1" applyAlignment="1">
      <alignment horizontal="center" vertical="top"/>
      <protection/>
    </xf>
    <xf numFmtId="2" fontId="117" fillId="5" borderId="0" xfId="61" applyNumberFormat="1" applyFont="1" applyFill="1" applyAlignment="1">
      <alignment horizontal="center" vertical="top" wrapText="1"/>
      <protection/>
    </xf>
    <xf numFmtId="0" fontId="4" fillId="0" borderId="10" xfId="61" applyFont="1" applyFill="1" applyBorder="1" applyAlignment="1" quotePrefix="1">
      <alignment horizontal="center" vertical="top"/>
      <protection/>
    </xf>
    <xf numFmtId="2" fontId="117" fillId="0" borderId="0" xfId="61" applyNumberFormat="1" applyFont="1" applyAlignment="1">
      <alignment horizontal="center" vertical="top" wrapText="1"/>
      <protection/>
    </xf>
    <xf numFmtId="2" fontId="4" fillId="0" borderId="0" xfId="61" applyNumberFormat="1" applyFont="1" applyAlignment="1">
      <alignment horizontal="center" vertical="top"/>
      <protection/>
    </xf>
    <xf numFmtId="9" fontId="111" fillId="0" borderId="0" xfId="61" applyNumberFormat="1" applyFont="1" applyAlignment="1">
      <alignment horizontal="center"/>
      <protection/>
    </xf>
    <xf numFmtId="0" fontId="111" fillId="0" borderId="0" xfId="61" applyFont="1">
      <alignment/>
      <protection/>
    </xf>
    <xf numFmtId="2" fontId="117" fillId="37" borderId="0" xfId="61" applyNumberFormat="1" applyFont="1" applyFill="1" applyAlignment="1">
      <alignment horizontal="center" vertical="top" wrapText="1"/>
      <protection/>
    </xf>
    <xf numFmtId="0" fontId="117" fillId="0" borderId="0" xfId="61" applyFont="1" applyAlignment="1">
      <alignment horizontal="center"/>
      <protection/>
    </xf>
    <xf numFmtId="0" fontId="117" fillId="0" borderId="0" xfId="61" applyFont="1" applyAlignment="1">
      <alignment horizontal="center" vertical="top" wrapText="1"/>
      <protection/>
    </xf>
    <xf numFmtId="0" fontId="117" fillId="0" borderId="0" xfId="61" applyFont="1">
      <alignment/>
      <protection/>
    </xf>
    <xf numFmtId="43" fontId="4" fillId="0" borderId="0" xfId="44" applyFont="1" applyAlignment="1">
      <alignment horizontal="center" vertical="top"/>
    </xf>
    <xf numFmtId="0" fontId="4" fillId="0" borderId="10" xfId="62" applyFont="1" applyBorder="1" applyAlignment="1">
      <alignment horizontal="center" vertical="top"/>
      <protection/>
    </xf>
    <xf numFmtId="0" fontId="4" fillId="0" borderId="24" xfId="61" applyFont="1" applyFill="1" applyBorder="1">
      <alignment/>
      <protection/>
    </xf>
    <xf numFmtId="0" fontId="25" fillId="0" borderId="0" xfId="61" applyFont="1" applyFill="1" applyBorder="1" applyAlignment="1">
      <alignment horizontal="left"/>
      <protection/>
    </xf>
    <xf numFmtId="0" fontId="4" fillId="34" borderId="10" xfId="61" applyFont="1" applyFill="1" applyBorder="1">
      <alignment/>
      <protection/>
    </xf>
    <xf numFmtId="43" fontId="4" fillId="0" borderId="10" xfId="42" applyFont="1" applyFill="1" applyBorder="1" applyAlignment="1">
      <alignment vertical="center"/>
    </xf>
    <xf numFmtId="2" fontId="5" fillId="42" borderId="24" xfId="61" applyNumberFormat="1" applyFont="1" applyFill="1" applyBorder="1" applyAlignment="1">
      <alignment horizontal="center" vertical="center" wrapText="1"/>
      <protection/>
    </xf>
    <xf numFmtId="0" fontId="4" fillId="42" borderId="10" xfId="61" applyFont="1" applyFill="1" applyBorder="1" applyAlignment="1">
      <alignment vertical="center"/>
      <protection/>
    </xf>
    <xf numFmtId="2" fontId="4" fillId="0" borderId="10" xfId="61" applyNumberFormat="1" applyFont="1" applyFill="1" applyBorder="1" applyAlignment="1">
      <alignment vertical="center"/>
      <protection/>
    </xf>
    <xf numFmtId="2" fontId="5" fillId="0" borderId="10" xfId="61" applyNumberFormat="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top"/>
      <protection/>
    </xf>
    <xf numFmtId="0" fontId="4" fillId="0" borderId="13" xfId="61" applyFont="1" applyFill="1" applyBorder="1">
      <alignment/>
      <protection/>
    </xf>
    <xf numFmtId="0" fontId="4" fillId="34" borderId="10" xfId="61" applyFont="1" applyFill="1" applyBorder="1" applyAlignment="1">
      <alignment horizontal="center" vertical="center" wrapText="1"/>
      <protection/>
    </xf>
    <xf numFmtId="0" fontId="4" fillId="0" borderId="15" xfId="61" applyFont="1" applyBorder="1">
      <alignment/>
      <protection/>
    </xf>
    <xf numFmtId="0" fontId="4" fillId="42" borderId="0" xfId="61" applyFont="1" applyFill="1" applyBorder="1">
      <alignment/>
      <protection/>
    </xf>
    <xf numFmtId="0" fontId="4" fillId="34" borderId="0" xfId="61" applyFont="1" applyFill="1" applyBorder="1">
      <alignment/>
      <protection/>
    </xf>
    <xf numFmtId="0" fontId="4" fillId="44" borderId="0" xfId="61" applyFont="1" applyFill="1" applyBorder="1">
      <alignment/>
      <protection/>
    </xf>
    <xf numFmtId="0" fontId="4" fillId="44" borderId="10" xfId="61" applyFont="1" applyFill="1" applyBorder="1">
      <alignment/>
      <protection/>
    </xf>
    <xf numFmtId="0" fontId="4" fillId="0" borderId="0" xfId="61" applyFont="1" applyAlignment="1">
      <alignment horizontal="left" vertical="center"/>
      <protection/>
    </xf>
    <xf numFmtId="0" fontId="4" fillId="33" borderId="11" xfId="61" applyFont="1" applyFill="1" applyBorder="1" applyAlignment="1">
      <alignment horizontal="center" vertical="center" wrapText="1" shrinkToFit="1"/>
      <protection/>
    </xf>
    <xf numFmtId="197" fontId="4" fillId="0" borderId="10" xfId="0" applyNumberFormat="1" applyFont="1" applyBorder="1" applyAlignment="1">
      <alignment horizontal="center" vertical="top"/>
    </xf>
    <xf numFmtId="0" fontId="4" fillId="48" borderId="0" xfId="61" applyFont="1" applyFill="1" applyAlignment="1">
      <alignment vertical="top" wrapText="1"/>
      <protection/>
    </xf>
    <xf numFmtId="0" fontId="4" fillId="49" borderId="0" xfId="61" applyFont="1" applyFill="1" applyAlignment="1">
      <alignment vertical="top" wrapText="1"/>
      <protection/>
    </xf>
    <xf numFmtId="0" fontId="4" fillId="0" borderId="10" xfId="0" applyFont="1" applyBorder="1" applyAlignment="1">
      <alignment horizontal="justify" vertical="top" wrapText="1"/>
    </xf>
    <xf numFmtId="0" fontId="4" fillId="49" borderId="0" xfId="61" applyFont="1" applyFill="1" applyBorder="1" applyAlignment="1">
      <alignment vertical="top" wrapText="1"/>
      <protection/>
    </xf>
    <xf numFmtId="0" fontId="4" fillId="0" borderId="10" xfId="0" applyFont="1" applyBorder="1" applyAlignment="1">
      <alignment horizontal="justify" vertical="top"/>
    </xf>
    <xf numFmtId="0" fontId="4" fillId="0" borderId="27" xfId="0" applyFont="1" applyBorder="1" applyAlignment="1">
      <alignment horizontal="center" vertical="top"/>
    </xf>
    <xf numFmtId="9" fontId="5" fillId="0" borderId="0" xfId="61" applyNumberFormat="1" applyFont="1" applyAlignment="1">
      <alignment horizontal="center"/>
      <protection/>
    </xf>
    <xf numFmtId="9" fontId="4" fillId="5" borderId="10" xfId="61" applyNumberFormat="1" applyFont="1" applyFill="1" applyBorder="1" applyAlignment="1">
      <alignment horizontal="center" vertical="center" wrapText="1"/>
      <protection/>
    </xf>
    <xf numFmtId="9" fontId="4" fillId="0" borderId="10" xfId="61" applyNumberFormat="1" applyFont="1" applyBorder="1" applyAlignment="1">
      <alignment horizontal="center" vertical="top"/>
      <protection/>
    </xf>
    <xf numFmtId="9" fontId="4" fillId="0" borderId="0" xfId="61" applyNumberFormat="1" applyFont="1" applyAlignment="1">
      <alignment horizontal="center"/>
      <protection/>
    </xf>
    <xf numFmtId="0" fontId="5" fillId="42" borderId="0" xfId="61" applyFont="1" applyFill="1" applyBorder="1" applyAlignment="1">
      <alignment horizontal="center" vertical="center" wrapText="1"/>
      <protection/>
    </xf>
    <xf numFmtId="0" fontId="5" fillId="42" borderId="0" xfId="61" applyFont="1" applyFill="1">
      <alignment/>
      <protection/>
    </xf>
    <xf numFmtId="43" fontId="5" fillId="42" borderId="0" xfId="44" applyFont="1" applyFill="1" applyBorder="1" applyAlignment="1">
      <alignment horizontal="center" vertical="center" wrapText="1"/>
    </xf>
    <xf numFmtId="43" fontId="4" fillId="42" borderId="0" xfId="44" applyFont="1" applyFill="1" applyBorder="1" applyAlignment="1">
      <alignment vertical="top" wrapText="1"/>
    </xf>
    <xf numFmtId="43" fontId="4" fillId="42" borderId="0" xfId="42" applyFont="1" applyFill="1" applyAlignment="1">
      <alignment/>
    </xf>
    <xf numFmtId="43" fontId="5" fillId="42" borderId="0" xfId="44" applyFont="1" applyFill="1" applyBorder="1" applyAlignment="1">
      <alignment vertical="top" wrapText="1"/>
    </xf>
    <xf numFmtId="0" fontId="110" fillId="42" borderId="10" xfId="61" applyFont="1" applyFill="1" applyBorder="1" applyAlignment="1">
      <alignment horizontal="center" vertical="center" wrapText="1"/>
      <protection/>
    </xf>
    <xf numFmtId="0" fontId="110" fillId="42" borderId="10" xfId="61" applyFont="1" applyFill="1" applyBorder="1" applyAlignment="1">
      <alignment horizontal="center" vertical="top" wrapText="1"/>
      <protection/>
    </xf>
    <xf numFmtId="0" fontId="5" fillId="34" borderId="10" xfId="61" applyFont="1" applyFill="1" applyBorder="1" applyAlignment="1">
      <alignment horizontal="center" vertical="top" wrapText="1"/>
      <protection/>
    </xf>
    <xf numFmtId="0" fontId="5" fillId="34" borderId="15" xfId="61" applyFont="1" applyFill="1" applyBorder="1" applyAlignment="1">
      <alignment horizontal="center" vertical="center" wrapText="1"/>
      <protection/>
    </xf>
    <xf numFmtId="0" fontId="5" fillId="34" borderId="11" xfId="61" applyFont="1" applyFill="1" applyBorder="1" applyAlignment="1">
      <alignment horizontal="center" vertical="center" wrapText="1"/>
      <protection/>
    </xf>
    <xf numFmtId="0" fontId="5" fillId="43" borderId="10" xfId="61" applyFont="1" applyFill="1" applyBorder="1" applyAlignment="1">
      <alignment horizontal="center" vertical="top" wrapTex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34" borderId="18" xfId="61" applyFont="1" applyFill="1" applyBorder="1" applyAlignment="1">
      <alignment horizontal="center" vertical="center" wrapText="1"/>
      <protection/>
    </xf>
    <xf numFmtId="0" fontId="5" fillId="34" borderId="16" xfId="61" applyFont="1" applyFill="1" applyBorder="1" applyAlignment="1">
      <alignment horizontal="center" vertical="center" wrapText="1"/>
      <protection/>
    </xf>
    <xf numFmtId="0" fontId="5" fillId="34" borderId="28" xfId="61" applyFont="1" applyFill="1" applyBorder="1" applyAlignment="1">
      <alignment horizontal="center" vertical="center" wrapText="1"/>
      <protection/>
    </xf>
    <xf numFmtId="0" fontId="5" fillId="34" borderId="25" xfId="61" applyFont="1" applyFill="1" applyBorder="1" applyAlignment="1">
      <alignment horizontal="center" vertical="center" wrapText="1"/>
      <protection/>
    </xf>
    <xf numFmtId="0" fontId="5" fillId="34" borderId="13" xfId="61" applyFont="1" applyFill="1" applyBorder="1" applyAlignment="1">
      <alignment horizontal="center" vertical="center" wrapText="1"/>
      <protection/>
    </xf>
    <xf numFmtId="0" fontId="5" fillId="34" borderId="26" xfId="61" applyFont="1" applyFill="1" applyBorder="1" applyAlignment="1">
      <alignment horizontal="center" vertical="center" wrapText="1"/>
      <protection/>
    </xf>
    <xf numFmtId="0" fontId="5" fillId="34" borderId="17" xfId="61" applyFont="1" applyFill="1" applyBorder="1" applyAlignment="1">
      <alignment horizontal="center" vertical="center"/>
      <protection/>
    </xf>
    <xf numFmtId="0" fontId="5" fillId="34" borderId="27" xfId="61" applyFont="1" applyFill="1" applyBorder="1" applyAlignment="1">
      <alignment horizontal="center" vertical="center"/>
      <protection/>
    </xf>
    <xf numFmtId="0" fontId="5" fillId="34" borderId="24" xfId="61" applyFont="1" applyFill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 wrapText="1"/>
      <protection/>
    </xf>
    <xf numFmtId="0" fontId="4" fillId="0" borderId="17" xfId="61" applyFont="1" applyFill="1" applyBorder="1" applyAlignment="1">
      <alignment horizontal="left" vertical="center"/>
      <protection/>
    </xf>
    <xf numFmtId="0" fontId="4" fillId="0" borderId="27" xfId="61" applyFont="1" applyFill="1" applyBorder="1" applyAlignment="1">
      <alignment horizontal="left" vertical="center"/>
      <protection/>
    </xf>
    <xf numFmtId="0" fontId="4" fillId="0" borderId="24" xfId="61" applyFont="1" applyFill="1" applyBorder="1" applyAlignment="1">
      <alignment horizontal="left"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4" fillId="0" borderId="27" xfId="61" applyFont="1" applyBorder="1" applyAlignment="1">
      <alignment horizontal="left" vertical="center"/>
      <protection/>
    </xf>
    <xf numFmtId="0" fontId="4" fillId="0" borderId="24" xfId="61" applyFont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wrapText="1"/>
      <protection/>
    </xf>
    <xf numFmtId="0" fontId="5" fillId="0" borderId="0" xfId="61" applyFont="1" applyFill="1" applyBorder="1" applyAlignment="1">
      <alignment horizontal="left"/>
      <protection/>
    </xf>
    <xf numFmtId="0" fontId="5" fillId="7" borderId="10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0" xfId="61" applyFont="1" applyAlignment="1">
      <alignment horizontal="left"/>
      <protection/>
    </xf>
    <xf numFmtId="0" fontId="5" fillId="7" borderId="17" xfId="61" applyFont="1" applyFill="1" applyBorder="1" applyAlignment="1">
      <alignment horizontal="center" vertical="center" wrapText="1"/>
      <protection/>
    </xf>
    <xf numFmtId="0" fontId="5" fillId="7" borderId="24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right" wrapText="1"/>
      <protection/>
    </xf>
    <xf numFmtId="0" fontId="5" fillId="0" borderId="0" xfId="61" applyFont="1" applyAlignment="1">
      <alignment horizontal="left" vertical="center" wrapText="1"/>
      <protection/>
    </xf>
    <xf numFmtId="0" fontId="5" fillId="0" borderId="0" xfId="61" applyFont="1" applyAlignment="1">
      <alignment horizontal="left" vertical="top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Border="1" applyAlignment="1">
      <alignment horizontal="left"/>
      <protection/>
    </xf>
    <xf numFmtId="0" fontId="5" fillId="0" borderId="0" xfId="61" applyFont="1" applyBorder="1" applyAlignment="1">
      <alignment horizontal="left" vertical="center" wrapText="1"/>
      <protection/>
    </xf>
    <xf numFmtId="0" fontId="5" fillId="42" borderId="0" xfId="61" applyFont="1" applyFill="1" applyBorder="1" applyAlignment="1">
      <alignment horizontal="left" wrapText="1"/>
      <protection/>
    </xf>
    <xf numFmtId="0" fontId="5" fillId="42" borderId="0" xfId="61" applyFont="1" applyFill="1" applyBorder="1" applyAlignment="1">
      <alignment horizontal="left" vertical="center" wrapText="1"/>
      <protection/>
    </xf>
    <xf numFmtId="0" fontId="5" fillId="42" borderId="0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left" vertical="top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36" fillId="6" borderId="17" xfId="61" applyFont="1" applyFill="1" applyBorder="1" applyAlignment="1">
      <alignment horizontal="center" vertical="center" wrapText="1"/>
      <protection/>
    </xf>
    <xf numFmtId="0" fontId="36" fillId="6" borderId="24" xfId="61" applyFont="1" applyFill="1" applyBorder="1" applyAlignment="1">
      <alignment horizontal="center" vertical="center" wrapText="1"/>
      <protection/>
    </xf>
    <xf numFmtId="4" fontId="38" fillId="6" borderId="15" xfId="65" applyNumberFormat="1" applyFont="1" applyFill="1" applyBorder="1" applyAlignment="1" applyProtection="1">
      <alignment horizontal="center" vertical="center" wrapText="1"/>
      <protection/>
    </xf>
    <xf numFmtId="4" fontId="38" fillId="6" borderId="11" xfId="65" applyNumberFormat="1" applyFont="1" applyFill="1" applyBorder="1" applyAlignment="1" applyProtection="1">
      <alignment horizontal="center" vertical="center" wrapText="1"/>
      <protection/>
    </xf>
    <xf numFmtId="0" fontId="38" fillId="6" borderId="18" xfId="65" applyFont="1" applyFill="1" applyBorder="1" applyAlignment="1" applyProtection="1">
      <alignment horizontal="center"/>
      <protection/>
    </xf>
    <xf numFmtId="0" fontId="38" fillId="6" borderId="28" xfId="65" applyFont="1" applyFill="1" applyBorder="1" applyAlignment="1" applyProtection="1">
      <alignment horizontal="center"/>
      <protection/>
    </xf>
    <xf numFmtId="4" fontId="38" fillId="6" borderId="15" xfId="65" applyNumberFormat="1" applyFont="1" applyFill="1" applyBorder="1" applyAlignment="1" applyProtection="1">
      <alignment horizontal="center" wrapText="1"/>
      <protection/>
    </xf>
    <xf numFmtId="4" fontId="38" fillId="6" borderId="11" xfId="65" applyNumberFormat="1" applyFont="1" applyFill="1" applyBorder="1" applyAlignment="1" applyProtection="1">
      <alignment horizont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8" fillId="6" borderId="15" xfId="65" applyFont="1" applyFill="1" applyBorder="1" applyAlignment="1" applyProtection="1">
      <alignment horizontal="center" vertical="center"/>
      <protection/>
    </xf>
    <xf numFmtId="0" fontId="38" fillId="6" borderId="11" xfId="65" applyFont="1" applyFill="1" applyBorder="1" applyAlignment="1" applyProtection="1">
      <alignment horizontal="center" vertical="center"/>
      <protection/>
    </xf>
    <xf numFmtId="0" fontId="38" fillId="6" borderId="15" xfId="65" applyFont="1" applyFill="1" applyBorder="1" applyAlignment="1" applyProtection="1">
      <alignment horizontal="center" vertical="center" wrapText="1"/>
      <protection/>
    </xf>
    <xf numFmtId="0" fontId="38" fillId="6" borderId="11" xfId="65" applyFont="1" applyFill="1" applyBorder="1" applyAlignment="1" applyProtection="1">
      <alignment horizontal="center" vertical="center" wrapText="1"/>
      <protection/>
    </xf>
    <xf numFmtId="0" fontId="5" fillId="0" borderId="0" xfId="61" applyFont="1" applyBorder="1" applyAlignment="1">
      <alignment horizontal="right"/>
      <protection/>
    </xf>
    <xf numFmtId="0" fontId="5" fillId="0" borderId="10" xfId="61" applyFont="1" applyBorder="1" applyAlignment="1">
      <alignment horizontal="left"/>
      <protection/>
    </xf>
    <xf numFmtId="0" fontId="107" fillId="0" borderId="0" xfId="61" applyFont="1" applyFill="1" applyBorder="1" applyAlignment="1">
      <alignment horizontal="left" vertical="center"/>
      <protection/>
    </xf>
    <xf numFmtId="0" fontId="107" fillId="7" borderId="10" xfId="62" applyFont="1" applyFill="1" applyBorder="1" applyAlignment="1">
      <alignment horizontal="center" vertical="center" wrapText="1"/>
      <protection/>
    </xf>
    <xf numFmtId="0" fontId="107" fillId="7" borderId="10" xfId="62" applyFont="1" applyFill="1" applyBorder="1" applyAlignment="1">
      <alignment horizontal="center" vertical="center"/>
      <protection/>
    </xf>
    <xf numFmtId="0" fontId="5" fillId="46" borderId="15" xfId="63" applyFont="1" applyFill="1" applyBorder="1" applyAlignment="1">
      <alignment horizontal="center" vertical="center" wrapText="1"/>
      <protection/>
    </xf>
    <xf numFmtId="0" fontId="5" fillId="46" borderId="11" xfId="63" applyFont="1" applyFill="1" applyBorder="1" applyAlignment="1">
      <alignment horizontal="center" vertical="center" wrapText="1"/>
      <protection/>
    </xf>
    <xf numFmtId="0" fontId="5" fillId="46" borderId="27" xfId="63" applyFont="1" applyFill="1" applyBorder="1" applyAlignment="1">
      <alignment horizontal="center" vertical="top" wrapText="1"/>
      <protection/>
    </xf>
    <xf numFmtId="0" fontId="5" fillId="46" borderId="24" xfId="63" applyFont="1" applyFill="1" applyBorder="1" applyAlignment="1">
      <alignment horizontal="center" vertical="top" wrapText="1"/>
      <protection/>
    </xf>
    <xf numFmtId="0" fontId="5" fillId="0" borderId="13" xfId="61" applyFont="1" applyBorder="1" applyAlignment="1">
      <alignment horizontal="left" vertical="top" wrapText="1"/>
      <protection/>
    </xf>
    <xf numFmtId="0" fontId="4" fillId="33" borderId="15" xfId="61" applyFont="1" applyFill="1" applyBorder="1" applyAlignment="1">
      <alignment horizontal="center" vertical="top" wrapText="1"/>
      <protection/>
    </xf>
    <xf numFmtId="0" fontId="4" fillId="33" borderId="11" xfId="61" applyFont="1" applyFill="1" applyBorder="1" applyAlignment="1">
      <alignment horizontal="center" vertical="top" wrapText="1"/>
      <protection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 vertical="center"/>
      <protection/>
    </xf>
    <xf numFmtId="0" fontId="4" fillId="33" borderId="18" xfId="61" applyFont="1" applyFill="1" applyBorder="1" applyAlignment="1">
      <alignment horizontal="center" vertical="center" wrapText="1"/>
      <protection/>
    </xf>
    <xf numFmtId="0" fontId="4" fillId="33" borderId="25" xfId="61" applyFont="1" applyFill="1" applyBorder="1" applyAlignment="1">
      <alignment horizontal="center" vertical="center" wrapText="1"/>
      <protection/>
    </xf>
    <xf numFmtId="0" fontId="4" fillId="33" borderId="17" xfId="61" applyFont="1" applyFill="1" applyBorder="1" applyAlignment="1">
      <alignment horizontal="center" vertical="center" wrapText="1"/>
      <protection/>
    </xf>
    <xf numFmtId="0" fontId="4" fillId="33" borderId="27" xfId="61" applyFont="1" applyFill="1" applyBorder="1" applyAlignment="1">
      <alignment horizontal="center" vertical="center" wrapText="1"/>
      <protection/>
    </xf>
    <xf numFmtId="0" fontId="4" fillId="33" borderId="24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left" wrapText="1"/>
      <protection/>
    </xf>
    <xf numFmtId="0" fontId="5" fillId="0" borderId="0" xfId="61" applyFont="1" applyAlignment="1">
      <alignment horizontal="left" vertical="top" wrapText="1"/>
      <protection/>
    </xf>
    <xf numFmtId="0" fontId="4" fillId="0" borderId="15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5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left" wrapText="1"/>
      <protection/>
    </xf>
    <xf numFmtId="0" fontId="5" fillId="0" borderId="13" xfId="61" applyFont="1" applyBorder="1" applyAlignment="1">
      <alignment vertic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right"/>
      <protection/>
    </xf>
    <xf numFmtId="0" fontId="10" fillId="0" borderId="0" xfId="61" applyFont="1" applyAlignment="1">
      <alignment/>
      <protection/>
    </xf>
    <xf numFmtId="0" fontId="31" fillId="40" borderId="10" xfId="61" applyFont="1" applyFill="1" applyBorder="1" applyAlignment="1">
      <alignment horizontal="center" vertical="center"/>
      <protection/>
    </xf>
    <xf numFmtId="0" fontId="31" fillId="13" borderId="15" xfId="61" applyFont="1" applyFill="1" applyBorder="1" applyAlignment="1">
      <alignment horizontal="center" vertical="center" wrapText="1"/>
      <protection/>
    </xf>
    <xf numFmtId="0" fontId="31" fillId="13" borderId="11" xfId="61" applyFont="1" applyFill="1" applyBorder="1" applyAlignment="1">
      <alignment horizontal="center" vertical="center"/>
      <protection/>
    </xf>
    <xf numFmtId="0" fontId="31" fillId="50" borderId="15" xfId="61" applyFont="1" applyFill="1" applyBorder="1" applyAlignment="1">
      <alignment horizontal="center" vertical="center"/>
      <protection/>
    </xf>
    <xf numFmtId="0" fontId="31" fillId="50" borderId="11" xfId="61" applyFont="1" applyFill="1" applyBorder="1" applyAlignment="1">
      <alignment horizontal="center" vertical="center"/>
      <protection/>
    </xf>
    <xf numFmtId="0" fontId="31" fillId="40" borderId="17" xfId="61" applyFont="1" applyFill="1" applyBorder="1" applyAlignment="1">
      <alignment horizontal="center" vertical="center"/>
      <protection/>
    </xf>
    <xf numFmtId="0" fontId="31" fillId="40" borderId="24" xfId="61" applyFont="1" applyFill="1" applyBorder="1" applyAlignment="1">
      <alignment horizontal="center" vertical="center"/>
      <protection/>
    </xf>
    <xf numFmtId="0" fontId="31" fillId="40" borderId="15" xfId="61" applyFont="1" applyFill="1" applyBorder="1" applyAlignment="1">
      <alignment horizontal="center" vertical="center"/>
      <protection/>
    </xf>
    <xf numFmtId="0" fontId="31" fillId="40" borderId="11" xfId="61" applyFont="1" applyFill="1" applyBorder="1" applyAlignment="1">
      <alignment horizontal="center" vertical="center"/>
      <protection/>
    </xf>
    <xf numFmtId="0" fontId="35" fillId="0" borderId="0" xfId="61" applyFont="1" applyAlignment="1">
      <alignment horizontal="left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 6 2" xfId="66"/>
    <cellStyle name="Normal_Sheet1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  <cellStyle name="ปกติ 2" xfId="75"/>
    <cellStyle name="ปกติ_570 CO 50" xfId="76"/>
    <cellStyle name="ปกติ_ส.ประกัน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2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2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3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4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5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5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5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6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6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7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7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7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7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7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7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7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7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7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7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8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9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0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0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0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0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0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0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0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0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0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0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15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1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22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2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29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3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42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4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49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56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5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6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69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76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7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8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8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18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18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8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8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8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8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8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8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19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0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0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0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0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0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0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0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0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0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0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1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22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22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2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3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3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3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3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23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3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3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3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3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3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4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19050</xdr:rowOff>
    </xdr:to>
    <xdr:pic>
      <xdr:nvPicPr>
        <xdr:cNvPr id="25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5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6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7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27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7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7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7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7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7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7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27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7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8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8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8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8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</xdr:rowOff>
    </xdr:to>
    <xdr:pic>
      <xdr:nvPicPr>
        <xdr:cNvPr id="28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19050</xdr:rowOff>
    </xdr:to>
    <xdr:pic>
      <xdr:nvPicPr>
        <xdr:cNvPr id="285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12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pic>
      <xdr:nvPicPr>
        <xdr:cNvPr id="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3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3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3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3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3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3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0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213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2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2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2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2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2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2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2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2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2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2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35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3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4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4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42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4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4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4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4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4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4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49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56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5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6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6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7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7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7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7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7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7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7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7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7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7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8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8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9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9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10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0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1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11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1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1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1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1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1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1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1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1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2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3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3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3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3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3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3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3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3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3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3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4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4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142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4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4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4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4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4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4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19050</xdr:rowOff>
    </xdr:to>
    <xdr:pic>
      <xdr:nvPicPr>
        <xdr:cNvPr id="149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899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5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6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6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75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7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182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8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19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0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0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0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0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0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0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0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0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0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0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1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1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1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1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1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15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882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1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2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2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2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2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2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2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2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2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2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2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3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4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5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5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5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6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6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7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7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7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7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7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7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7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7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7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7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8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9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10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10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19050</xdr:rowOff>
    </xdr:to>
    <xdr:pic>
      <xdr:nvPicPr>
        <xdr:cNvPr id="10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0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0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0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0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0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0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109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116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1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2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2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19050</xdr:rowOff>
    </xdr:to>
    <xdr:pic>
      <xdr:nvPicPr>
        <xdr:cNvPr id="12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12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906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2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2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2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2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2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2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136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3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14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4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156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5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16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6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17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7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18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8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19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19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20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0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21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1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1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1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1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1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19050</xdr:rowOff>
    </xdr:to>
    <xdr:pic>
      <xdr:nvPicPr>
        <xdr:cNvPr id="21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19050</xdr:rowOff>
    </xdr:to>
    <xdr:pic>
      <xdr:nvPicPr>
        <xdr:cNvPr id="21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592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2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2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4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4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5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5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5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5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5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5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6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7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7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9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9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9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0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1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2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3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4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05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0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0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0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0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1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12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3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42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49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50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5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52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53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54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55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56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19050</xdr:rowOff>
    </xdr:to>
    <xdr:pic>
      <xdr:nvPicPr>
        <xdr:cNvPr id="1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1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19050</xdr:rowOff>
    </xdr:to>
    <xdr:pic>
      <xdr:nvPicPr>
        <xdr:cNvPr id="2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2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2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2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2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2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2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19050</xdr:rowOff>
    </xdr:to>
    <xdr:pic>
      <xdr:nvPicPr>
        <xdr:cNvPr id="2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4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4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5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6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6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6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6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6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6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19050</xdr:rowOff>
    </xdr:to>
    <xdr:pic>
      <xdr:nvPicPr>
        <xdr:cNvPr id="6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6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6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19050</xdr:rowOff>
    </xdr:to>
    <xdr:pic>
      <xdr:nvPicPr>
        <xdr:cNvPr id="7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7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19050</xdr:rowOff>
    </xdr:to>
    <xdr:pic>
      <xdr:nvPicPr>
        <xdr:cNvPr id="8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19050</xdr:rowOff>
    </xdr:to>
    <xdr:pic>
      <xdr:nvPicPr>
        <xdr:cNvPr id="8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628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9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0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0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60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7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1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2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3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2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2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2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2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2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2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2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38100</xdr:rowOff>
    </xdr:to>
    <xdr:pic>
      <xdr:nvPicPr>
        <xdr:cNvPr id="2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2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4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5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6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7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8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39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40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4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4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5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5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1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2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3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4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5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6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67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6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7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7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7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7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7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7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7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7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7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7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</xdr:rowOff>
    </xdr:to>
    <xdr:pic>
      <xdr:nvPicPr>
        <xdr:cNvPr id="8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38100</xdr:rowOff>
    </xdr:to>
    <xdr:pic>
      <xdr:nvPicPr>
        <xdr:cNvPr id="8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3053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8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94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5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6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7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8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99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0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01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3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5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6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19050</xdr:rowOff>
    </xdr:to>
    <xdr:pic>
      <xdr:nvPicPr>
        <xdr:cNvPr id="107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19050</xdr:rowOff>
    </xdr:to>
    <xdr:pic>
      <xdr:nvPicPr>
        <xdr:cNvPr id="108" name="Picture 14" descr="spac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14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pps.webofknowledge.com/full_record.do?product=WOS&amp;search_mode=CitationReport&amp;qid=13&amp;SID=U1mCyuJkmsZIbpWjcfa&amp;page=1&amp;doc=1" TargetMode="External" /><Relationship Id="rId2" Type="http://schemas.openxmlformats.org/officeDocument/2006/relationships/hyperlink" Target="http://apps.webofknowledge.com/full_record.do?product=WOS&amp;search_mode=CitationReport&amp;qid=13&amp;SID=U1mCyuJkmsZIbpWjcfa&amp;page=1&amp;doc=2" TargetMode="External" /><Relationship Id="rId3" Type="http://schemas.openxmlformats.org/officeDocument/2006/relationships/hyperlink" Target="http://apps.webofknowledge.com/full_record.do?product=WOS&amp;search_mode=CitationReport&amp;qid=13&amp;SID=U1mCyuJkmsZIbpWjcfa&amp;page=1&amp;doc=3" TargetMode="External" /><Relationship Id="rId4" Type="http://schemas.openxmlformats.org/officeDocument/2006/relationships/hyperlink" Target="http://apps.webofknowledge.com/full_record.do?product=WOS&amp;search_mode=CitationReport&amp;qid=13&amp;SID=U1mCyuJkmsZIbpWjcfa&amp;page=1&amp;doc=4" TargetMode="External" /><Relationship Id="rId5" Type="http://schemas.openxmlformats.org/officeDocument/2006/relationships/hyperlink" Target="http://apps.webofknowledge.com/full_record.do?product=WOS&amp;search_mode=CitationReport&amp;qid=13&amp;SID=U1mCyuJkmsZIbpWjcfa&amp;page=1&amp;doc=5" TargetMode="External" /><Relationship Id="rId6" Type="http://schemas.openxmlformats.org/officeDocument/2006/relationships/hyperlink" Target="http://apps.webofknowledge.com/full_record.do?product=WOS&amp;search_mode=CitationReport&amp;qid=13&amp;SID=U1mCyuJkmsZIbpWjcfa&amp;page=1&amp;doc=6" TargetMode="External" /><Relationship Id="rId7" Type="http://schemas.openxmlformats.org/officeDocument/2006/relationships/hyperlink" Target="http://apps.webofknowledge.com/full_record.do?product=WOS&amp;search_mode=CitationReport&amp;qid=13&amp;SID=U1mCyuJkmsZIbpWjcfa&amp;page=1&amp;doc=7" TargetMode="External" /><Relationship Id="rId8" Type="http://schemas.openxmlformats.org/officeDocument/2006/relationships/hyperlink" Target="http://apps.webofknowledge.com/full_record.do?product=WOS&amp;search_mode=CitationReport&amp;qid=13&amp;SID=U1mCyuJkmsZIbpWjcfa&amp;page=1&amp;doc=8" TargetMode="External" /><Relationship Id="rId9" Type="http://schemas.openxmlformats.org/officeDocument/2006/relationships/hyperlink" Target="http://apps.webofknowledge.com/full_record.do?product=WOS&amp;search_mode=CitationReport&amp;qid=13&amp;SID=U1mCyuJkmsZIbpWjcfa&amp;page=1&amp;doc=9" TargetMode="External" /><Relationship Id="rId10" Type="http://schemas.openxmlformats.org/officeDocument/2006/relationships/hyperlink" Target="http://apps.webofknowledge.com/full_record.do?product=WOS&amp;search_mode=CitationReport&amp;qid=13&amp;SID=U1mCyuJkmsZIbpWjcfa&amp;page=1&amp;doc=10" TargetMode="External" /><Relationship Id="rId11" Type="http://schemas.openxmlformats.org/officeDocument/2006/relationships/hyperlink" Target="http://apps.webofknowledge.com/full_record.do?product=WOS&amp;search_mode=CitationReport&amp;qid=13&amp;SID=U1mCyuJkmsZIbpWjcfa&amp;page=2&amp;doc=12" TargetMode="External" /><Relationship Id="rId12" Type="http://schemas.openxmlformats.org/officeDocument/2006/relationships/hyperlink" Target="http://apps.webofknowledge.com/full_record.do?product=WOS&amp;search_mode=CitationReport&amp;qid=13&amp;SID=U1mCyuJkmsZIbpWjcfa&amp;page=2&amp;doc=13&amp;cacheurlFromRightClick=no" TargetMode="External" /><Relationship Id="rId13" Type="http://schemas.openxmlformats.org/officeDocument/2006/relationships/hyperlink" Target="http://apps.webofknowledge.com/full_record.do?product=WOS&amp;search_mode=CitationReport&amp;qid=13&amp;SID=U1mCyuJkmsZIbpWjcfa&amp;page=2&amp;doc=14" TargetMode="External" /><Relationship Id="rId14" Type="http://schemas.openxmlformats.org/officeDocument/2006/relationships/hyperlink" Target="http://apps.webofknowledge.com/full_record.do?product=WOS&amp;search_mode=CitationReport&amp;qid=13&amp;SID=U1mCyuJkmsZIbpWjcfa&amp;page=2&amp;doc=16&amp;cacheurlFromRightClick=no" TargetMode="External" /><Relationship Id="rId15" Type="http://schemas.openxmlformats.org/officeDocument/2006/relationships/hyperlink" Target="http://apps.webofknowledge.com/full_record.do?product=WOS&amp;search_mode=CitationReport&amp;qid=13&amp;SID=U1mCyuJkmsZIbpWjcfa&amp;page=2&amp;doc=17" TargetMode="External" /><Relationship Id="rId16" Type="http://schemas.openxmlformats.org/officeDocument/2006/relationships/hyperlink" Target="http://apps.webofknowledge.com/full_record.do?product=WOS&amp;search_mode=CitationReport&amp;qid=13&amp;SID=U1mCyuJkmsZIbpWjcfa&amp;page=2&amp;doc=20" TargetMode="External" /><Relationship Id="rId17" Type="http://schemas.openxmlformats.org/officeDocument/2006/relationships/hyperlink" Target="http://apps.webofknowledge.com/full_record.do?product=WOS&amp;search_mode=CitationReport&amp;qid=19&amp;SID=U1mCyuJkmsZIbpWjcfa&amp;page=1&amp;doc=1" TargetMode="External" /><Relationship Id="rId18" Type="http://schemas.openxmlformats.org/officeDocument/2006/relationships/hyperlink" Target="http://apps.webofknowledge.com/full_record.do?product=WOS&amp;search_mode=CitationReport&amp;qid=25&amp;SID=U1mCyuJkmsZIbpWjcfa&amp;page=1&amp;doc=1" TargetMode="External" /><Relationship Id="rId19" Type="http://schemas.openxmlformats.org/officeDocument/2006/relationships/hyperlink" Target="http://apps.webofknowledge.com/full_record.do?product=WOS&amp;search_mode=CitationReport&amp;qid=25&amp;SID=U1mCyuJkmsZIbpWjcfa&amp;page=1&amp;doc=4" TargetMode="External" /><Relationship Id="rId20" Type="http://schemas.openxmlformats.org/officeDocument/2006/relationships/hyperlink" Target="http://apps.webofknowledge.com/full_record.do?product=WOS&amp;search_mode=CitationReport&amp;qid=31&amp;SID=U1mCyuJkmsZIbpWjcfa&amp;page=1&amp;doc=2" TargetMode="External" /><Relationship Id="rId21" Type="http://schemas.openxmlformats.org/officeDocument/2006/relationships/hyperlink" Target="http://apps.webofknowledge.com/full_record.do?product=WOS&amp;search_mode=CitationReport&amp;qid=37&amp;SID=U1mCyuJkmsZIbpWjcfa&amp;page=1&amp;doc=1" TargetMode="External" /><Relationship Id="rId22" Type="http://schemas.openxmlformats.org/officeDocument/2006/relationships/hyperlink" Target="http://apps.webofknowledge.com/full_record.do?product=WOS&amp;search_mode=CitationReport&amp;qid=41&amp;SID=U1mCyuJkmsZIbpWjcfa&amp;page=1&amp;doc=5" TargetMode="External" /><Relationship Id="rId23" Type="http://schemas.openxmlformats.org/officeDocument/2006/relationships/hyperlink" Target="http://apps.webofknowledge.com/full_record.do?product=WOS&amp;search_mode=CitationReport&amp;qid=47&amp;SID=U1mCyuJkmsZIbpWjcfa&amp;page=1&amp;doc=1" TargetMode="External" /><Relationship Id="rId24" Type="http://schemas.openxmlformats.org/officeDocument/2006/relationships/hyperlink" Target="http://apps.webofknowledge.com/full_record.do?product=WOS&amp;search_mode=CitationReport&amp;qid=76&amp;SID=U1mCyuJkmsZIbpWjcfa&amp;page=1&amp;doc=1" TargetMode="External" /><Relationship Id="rId25" Type="http://schemas.openxmlformats.org/officeDocument/2006/relationships/hyperlink" Target="http://apps.webofknowledge.com/full_record.do?product=WOS&amp;search_mode=CitationReport&amp;qid=82&amp;SID=U1mCyuJkmsZIbpWjcfa&amp;page=1&amp;doc=2" TargetMode="External" /><Relationship Id="rId26" Type="http://schemas.openxmlformats.org/officeDocument/2006/relationships/hyperlink" Target="http://apps.webofknowledge.com/full_record.do?product=WOS&amp;search_mode=CitationReport&amp;qid=88&amp;SID=U1mCyuJkmsZIbpWjcfa&amp;page=1&amp;doc=1" TargetMode="External" /><Relationship Id="rId27" Type="http://schemas.openxmlformats.org/officeDocument/2006/relationships/hyperlink" Target="http://apps.webofknowledge.com/full_record.do?product=WOS&amp;search_mode=CitationReport&amp;qid=93&amp;SID=U1mCyuJkmsZIbpWjcfa&amp;page=1&amp;doc=1" TargetMode="External" /><Relationship Id="rId28" Type="http://schemas.openxmlformats.org/officeDocument/2006/relationships/hyperlink" Target="http://apps.webofknowledge.com/full_record.do?product=WOS&amp;search_mode=CitationReport&amp;qid=93&amp;SID=U1mCyuJkmsZIbpWjcfa&amp;page=1&amp;doc=2" TargetMode="External" /><Relationship Id="rId29" Type="http://schemas.openxmlformats.org/officeDocument/2006/relationships/hyperlink" Target="http://apps.webofknowledge.com/full_record.do?product=WOS&amp;search_mode=CitationReport&amp;qid=93&amp;SID=U1mCyuJkmsZIbpWjcfa&amp;page=1&amp;doc=3" TargetMode="External" /><Relationship Id="rId30" Type="http://schemas.openxmlformats.org/officeDocument/2006/relationships/hyperlink" Target="http://apps.webofknowledge.com/full_record.do?product=WOS&amp;search_mode=CitationReport&amp;qid=93&amp;SID=U1mCyuJkmsZIbpWjcfa&amp;page=1&amp;doc=4" TargetMode="External" /><Relationship Id="rId31" Type="http://schemas.openxmlformats.org/officeDocument/2006/relationships/hyperlink" Target="http://apps.webofknowledge.com/full_record.do?product=WOS&amp;search_mode=CitationReport&amp;qid=93&amp;SID=U1mCyuJkmsZIbpWjcfa&amp;page=1&amp;doc=5" TargetMode="External" /><Relationship Id="rId32" Type="http://schemas.openxmlformats.org/officeDocument/2006/relationships/hyperlink" Target="http://apps.webofknowledge.com/full_record.do?product=WOS&amp;search_mode=CitationReport&amp;qid=99&amp;SID=U1mCyuJkmsZIbpWjcfa&amp;page=1&amp;doc=6" TargetMode="External" /><Relationship Id="rId33" Type="http://schemas.openxmlformats.org/officeDocument/2006/relationships/hyperlink" Target="http://apps.webofknowledge.com/full_record.do?product=WOS&amp;search_mode=CitationReport&amp;qid=104&amp;SID=U1mCyuJkmsZIbpWjcfa&amp;page=1&amp;doc=1" TargetMode="External" /><Relationship Id="rId34" Type="http://schemas.openxmlformats.org/officeDocument/2006/relationships/hyperlink" Target="http://apps.webofknowledge.com/full_record.do?product=WOS&amp;search_mode=CitationReport&amp;qid=110&amp;SID=U1mCyuJkmsZIbpWjcfa&amp;page=1&amp;doc=1" TargetMode="External" /><Relationship Id="rId35" Type="http://schemas.openxmlformats.org/officeDocument/2006/relationships/hyperlink" Target="http://apps.webofknowledge.com/full_record.do?product=WOS&amp;search_mode=CitationReport&amp;qid=110&amp;SID=U1mCyuJkmsZIbpWjcfa&amp;page=1&amp;doc=2" TargetMode="External" /><Relationship Id="rId36" Type="http://schemas.openxmlformats.org/officeDocument/2006/relationships/hyperlink" Target="http://apps.webofknowledge.com/full_record.do?product=WOS&amp;search_mode=CitationReport&amp;qid=116&amp;SID=U1mCyuJkmsZIbpWjcfa&amp;page=1&amp;doc=4" TargetMode="External" /><Relationship Id="rId37" Type="http://schemas.openxmlformats.org/officeDocument/2006/relationships/hyperlink" Target="http://apps.webofknowledge.com/full_record.do?product=WOS&amp;search_mode=CitationReport&amp;qid=116&amp;SID=U1mCyuJkmsZIbpWjcfa&amp;page=1&amp;doc=6" TargetMode="External" /><Relationship Id="rId38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doe.pharmacy.psu.ac.th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view="pageBreakPreview" zoomScale="90" zoomScaleSheetLayoutView="90" zoomScalePageLayoutView="0" workbookViewId="0" topLeftCell="A1">
      <selection activeCell="C23" sqref="C23"/>
    </sheetView>
  </sheetViews>
  <sheetFormatPr defaultColWidth="9.140625" defaultRowHeight="17.25" customHeight="1"/>
  <cols>
    <col min="1" max="1" width="7.00390625" style="18" customWidth="1"/>
    <col min="2" max="2" width="8.28125" style="73" customWidth="1"/>
    <col min="3" max="3" width="51.8515625" style="72" customWidth="1"/>
    <col min="4" max="4" width="15.421875" style="71" customWidth="1"/>
    <col min="5" max="5" width="9.28125" style="71" customWidth="1"/>
    <col min="6" max="6" width="15.57421875" style="18" customWidth="1"/>
    <col min="7" max="16384" width="9.140625" style="18" customWidth="1"/>
  </cols>
  <sheetData>
    <row r="1" spans="2:5" s="89" customFormat="1" ht="38.25" customHeight="1">
      <c r="B1" s="88" t="s">
        <v>1193</v>
      </c>
      <c r="C1" s="87"/>
      <c r="D1" s="88"/>
      <c r="E1" s="88"/>
    </row>
    <row r="2" spans="3:5" s="89" customFormat="1" ht="7.5" customHeight="1">
      <c r="C2" s="87"/>
      <c r="D2" s="88"/>
      <c r="E2" s="88"/>
    </row>
    <row r="3" spans="2:6" s="43" customFormat="1" ht="17.25" customHeight="1">
      <c r="B3" s="82" t="s">
        <v>192</v>
      </c>
      <c r="C3" s="82" t="s">
        <v>93</v>
      </c>
      <c r="D3" s="82" t="s">
        <v>191</v>
      </c>
      <c r="E3" s="82" t="s">
        <v>190</v>
      </c>
      <c r="F3" s="83" t="s">
        <v>189</v>
      </c>
    </row>
    <row r="4" spans="2:6" ht="17.25" customHeight="1">
      <c r="B4" s="77" t="s">
        <v>188</v>
      </c>
      <c r="C4" s="84" t="s">
        <v>187</v>
      </c>
      <c r="D4" s="78" t="s">
        <v>155</v>
      </c>
      <c r="E4" s="78" t="s">
        <v>154</v>
      </c>
      <c r="F4" s="74"/>
    </row>
    <row r="5" spans="2:6" ht="17.25" customHeight="1">
      <c r="B5" s="77">
        <v>2</v>
      </c>
      <c r="C5" s="84" t="s">
        <v>186</v>
      </c>
      <c r="D5" s="78" t="s">
        <v>155</v>
      </c>
      <c r="E5" s="78" t="s">
        <v>154</v>
      </c>
      <c r="F5" s="74"/>
    </row>
    <row r="6" spans="2:6" ht="17.25" customHeight="1">
      <c r="B6" s="77">
        <v>3.1</v>
      </c>
      <c r="C6" s="75" t="s">
        <v>185</v>
      </c>
      <c r="D6" s="85" t="s">
        <v>157</v>
      </c>
      <c r="E6" s="85" t="s">
        <v>156</v>
      </c>
      <c r="F6" s="74"/>
    </row>
    <row r="7" spans="2:6" ht="17.25" customHeight="1">
      <c r="B7" s="77">
        <v>3.2</v>
      </c>
      <c r="C7" s="75" t="s">
        <v>184</v>
      </c>
      <c r="D7" s="85" t="s">
        <v>157</v>
      </c>
      <c r="E7" s="85" t="s">
        <v>156</v>
      </c>
      <c r="F7" s="74"/>
    </row>
    <row r="8" spans="2:6" ht="17.25" customHeight="1">
      <c r="B8" s="77">
        <v>3.3</v>
      </c>
      <c r="C8" s="75" t="s">
        <v>183</v>
      </c>
      <c r="D8" s="85" t="s">
        <v>157</v>
      </c>
      <c r="E8" s="85" t="s">
        <v>156</v>
      </c>
      <c r="F8" s="74"/>
    </row>
    <row r="9" spans="2:6" ht="17.25" customHeight="1">
      <c r="B9" s="77">
        <v>4.1</v>
      </c>
      <c r="C9" s="84" t="s">
        <v>182</v>
      </c>
      <c r="D9" s="78" t="s">
        <v>155</v>
      </c>
      <c r="E9" s="78" t="s">
        <v>154</v>
      </c>
      <c r="F9" s="74"/>
    </row>
    <row r="10" spans="2:6" ht="17.25" customHeight="1">
      <c r="B10" s="77">
        <v>4.2</v>
      </c>
      <c r="C10" s="84" t="s">
        <v>181</v>
      </c>
      <c r="D10" s="78" t="s">
        <v>155</v>
      </c>
      <c r="E10" s="78" t="s">
        <v>154</v>
      </c>
      <c r="F10" s="74"/>
    </row>
    <row r="11" spans="2:6" ht="17.25" customHeight="1">
      <c r="B11" s="77">
        <v>4.3</v>
      </c>
      <c r="C11" s="84" t="s">
        <v>180</v>
      </c>
      <c r="D11" s="78" t="s">
        <v>155</v>
      </c>
      <c r="E11" s="78" t="s">
        <v>154</v>
      </c>
      <c r="F11" s="74"/>
    </row>
    <row r="12" spans="2:7" ht="17.25" customHeight="1">
      <c r="B12" s="81">
        <v>5</v>
      </c>
      <c r="C12" s="80" t="s">
        <v>79</v>
      </c>
      <c r="D12" s="85" t="s">
        <v>157</v>
      </c>
      <c r="E12" s="85" t="s">
        <v>156</v>
      </c>
      <c r="F12" s="74"/>
      <c r="G12" s="79"/>
    </row>
    <row r="13" spans="2:7" ht="17.25" customHeight="1">
      <c r="B13" s="81">
        <v>6</v>
      </c>
      <c r="C13" s="80" t="s">
        <v>78</v>
      </c>
      <c r="D13" s="85" t="s">
        <v>157</v>
      </c>
      <c r="E13" s="85" t="s">
        <v>156</v>
      </c>
      <c r="F13" s="74"/>
      <c r="G13" s="79"/>
    </row>
    <row r="14" spans="2:6" ht="17.25" customHeight="1">
      <c r="B14" s="77">
        <v>7</v>
      </c>
      <c r="C14" s="75" t="s">
        <v>179</v>
      </c>
      <c r="D14" s="85" t="s">
        <v>157</v>
      </c>
      <c r="E14" s="85" t="s">
        <v>156</v>
      </c>
      <c r="F14" s="74"/>
    </row>
    <row r="15" spans="2:6" ht="17.25" customHeight="1">
      <c r="B15" s="77">
        <v>8</v>
      </c>
      <c r="C15" s="75" t="s">
        <v>178</v>
      </c>
      <c r="D15" s="85" t="s">
        <v>157</v>
      </c>
      <c r="E15" s="85" t="s">
        <v>156</v>
      </c>
      <c r="F15" s="74"/>
    </row>
    <row r="16" spans="2:6" ht="17.25" customHeight="1">
      <c r="B16" s="77">
        <v>9</v>
      </c>
      <c r="C16" s="331" t="s">
        <v>177</v>
      </c>
      <c r="D16" s="332" t="s">
        <v>153</v>
      </c>
      <c r="E16" s="332" t="s">
        <v>152</v>
      </c>
      <c r="F16" s="74"/>
    </row>
    <row r="17" spans="2:6" ht="17.25" customHeight="1">
      <c r="B17" s="77">
        <v>10</v>
      </c>
      <c r="C17" s="84" t="s">
        <v>77</v>
      </c>
      <c r="D17" s="78" t="s">
        <v>155</v>
      </c>
      <c r="E17" s="78" t="s">
        <v>154</v>
      </c>
      <c r="F17" s="74"/>
    </row>
    <row r="18" spans="2:6" ht="17.25" customHeight="1">
      <c r="B18" s="77">
        <v>11</v>
      </c>
      <c r="C18" s="84" t="s">
        <v>76</v>
      </c>
      <c r="D18" s="78" t="s">
        <v>155</v>
      </c>
      <c r="E18" s="78" t="s">
        <v>154</v>
      </c>
      <c r="F18" s="74"/>
    </row>
    <row r="19" spans="2:6" ht="17.25" customHeight="1">
      <c r="B19" s="77">
        <v>12</v>
      </c>
      <c r="C19" s="331" t="s">
        <v>176</v>
      </c>
      <c r="D19" s="332" t="s">
        <v>153</v>
      </c>
      <c r="E19" s="332" t="s">
        <v>152</v>
      </c>
      <c r="F19" s="74"/>
    </row>
    <row r="20" spans="2:6" ht="17.25" customHeight="1">
      <c r="B20" s="77">
        <v>13</v>
      </c>
      <c r="C20" s="84" t="s">
        <v>175</v>
      </c>
      <c r="D20" s="78" t="s">
        <v>155</v>
      </c>
      <c r="E20" s="78" t="s">
        <v>154</v>
      </c>
      <c r="F20" s="74"/>
    </row>
    <row r="21" spans="2:6" ht="17.25" customHeight="1">
      <c r="B21" s="77">
        <v>14</v>
      </c>
      <c r="C21" s="75" t="s">
        <v>75</v>
      </c>
      <c r="D21" s="85" t="s">
        <v>1194</v>
      </c>
      <c r="E21" s="85" t="s">
        <v>196</v>
      </c>
      <c r="F21" s="86" t="s">
        <v>174</v>
      </c>
    </row>
    <row r="22" spans="1:6" ht="17.25" customHeight="1">
      <c r="A22" s="44"/>
      <c r="B22" s="77">
        <v>15.1</v>
      </c>
      <c r="C22" s="84" t="s">
        <v>173</v>
      </c>
      <c r="D22" s="78" t="s">
        <v>163</v>
      </c>
      <c r="E22" s="78" t="s">
        <v>162</v>
      </c>
      <c r="F22" s="74"/>
    </row>
    <row r="23" spans="2:6" ht="17.25" customHeight="1">
      <c r="B23" s="77">
        <v>15.2</v>
      </c>
      <c r="C23" s="75" t="s">
        <v>172</v>
      </c>
      <c r="D23" s="85" t="s">
        <v>1195</v>
      </c>
      <c r="E23" s="85" t="s">
        <v>151</v>
      </c>
      <c r="F23" s="74"/>
    </row>
    <row r="24" spans="2:6" ht="17.25" customHeight="1">
      <c r="B24" s="76" t="s">
        <v>171</v>
      </c>
      <c r="C24" s="75" t="s">
        <v>170</v>
      </c>
      <c r="D24" s="85" t="s">
        <v>157</v>
      </c>
      <c r="E24" s="85" t="s">
        <v>156</v>
      </c>
      <c r="F24" s="74"/>
    </row>
    <row r="25" spans="2:6" ht="17.25" customHeight="1">
      <c r="B25" s="76" t="s">
        <v>169</v>
      </c>
      <c r="C25" s="75" t="s">
        <v>168</v>
      </c>
      <c r="D25" s="85" t="s">
        <v>157</v>
      </c>
      <c r="E25" s="85" t="s">
        <v>156</v>
      </c>
      <c r="F25" s="74"/>
    </row>
    <row r="26" spans="2:6" ht="17.25" customHeight="1">
      <c r="B26" s="76" t="s">
        <v>167</v>
      </c>
      <c r="C26" s="331" t="s">
        <v>166</v>
      </c>
      <c r="D26" s="332" t="s">
        <v>153</v>
      </c>
      <c r="E26" s="332" t="s">
        <v>152</v>
      </c>
      <c r="F26" s="74"/>
    </row>
    <row r="27" spans="2:6" ht="17.25" customHeight="1">
      <c r="B27" s="76" t="s">
        <v>165</v>
      </c>
      <c r="C27" s="84" t="s">
        <v>164</v>
      </c>
      <c r="D27" s="78" t="s">
        <v>163</v>
      </c>
      <c r="E27" s="78" t="s">
        <v>162</v>
      </c>
      <c r="F27" s="74"/>
    </row>
    <row r="28" spans="2:6" ht="17.25" customHeight="1">
      <c r="B28" s="76" t="s">
        <v>161</v>
      </c>
      <c r="C28" s="75" t="s">
        <v>160</v>
      </c>
      <c r="D28" s="85" t="s">
        <v>157</v>
      </c>
      <c r="E28" s="85" t="s">
        <v>156</v>
      </c>
      <c r="F28" s="74"/>
    </row>
    <row r="29" spans="2:6" ht="17.25" customHeight="1">
      <c r="B29" s="76" t="s">
        <v>159</v>
      </c>
      <c r="C29" s="331" t="s">
        <v>158</v>
      </c>
      <c r="D29" s="332" t="s">
        <v>153</v>
      </c>
      <c r="E29" s="332" t="s">
        <v>152</v>
      </c>
      <c r="F29" s="74"/>
    </row>
    <row r="31" spans="4:10" ht="17.25" customHeight="1">
      <c r="D31" s="72"/>
      <c r="E31" s="72"/>
      <c r="F31" s="72"/>
      <c r="G31" s="72"/>
      <c r="H31" s="72"/>
      <c r="I31" s="72"/>
      <c r="J31" s="72"/>
    </row>
    <row r="32" spans="4:10" ht="17.25" customHeight="1">
      <c r="D32" s="72"/>
      <c r="E32" s="72"/>
      <c r="F32" s="72"/>
      <c r="G32" s="72"/>
      <c r="H32" s="72"/>
      <c r="I32" s="72"/>
      <c r="J32" s="72"/>
    </row>
    <row r="33" spans="4:10" ht="17.25" customHeight="1">
      <c r="D33" s="72"/>
      <c r="E33" s="72"/>
      <c r="F33" s="72"/>
      <c r="G33" s="72"/>
      <c r="H33" s="72"/>
      <c r="I33" s="72"/>
      <c r="J33" s="72"/>
    </row>
    <row r="34" spans="4:10" ht="17.25" customHeight="1">
      <c r="D34" s="72"/>
      <c r="E34" s="72"/>
      <c r="F34" s="72"/>
      <c r="G34" s="72"/>
      <c r="H34" s="72"/>
      <c r="I34" s="72"/>
      <c r="J34" s="72"/>
    </row>
    <row r="35" spans="4:10" ht="17.25" customHeight="1">
      <c r="D35" s="72"/>
      <c r="E35" s="72"/>
      <c r="F35" s="72"/>
      <c r="G35" s="72"/>
      <c r="H35" s="72"/>
      <c r="I35" s="72"/>
      <c r="J35" s="72"/>
    </row>
    <row r="36" spans="4:10" ht="17.25" customHeight="1">
      <c r="D36" s="72"/>
      <c r="E36" s="72"/>
      <c r="F36" s="72"/>
      <c r="G36" s="72"/>
      <c r="H36" s="72"/>
      <c r="I36" s="72"/>
      <c r="J36" s="72"/>
    </row>
    <row r="37" spans="4:10" ht="21" customHeight="1">
      <c r="D37" s="72"/>
      <c r="E37" s="72"/>
      <c r="F37" s="72"/>
      <c r="G37" s="72"/>
      <c r="H37" s="72"/>
      <c r="I37" s="72"/>
      <c r="J37" s="72"/>
    </row>
  </sheetData>
  <sheetProtection/>
  <printOptions horizontalCentered="1"/>
  <pageMargins left="0.25" right="0.25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"/>
  <sheetViews>
    <sheetView view="pageBreakPreview" zoomScaleNormal="60" zoomScaleSheetLayoutView="100" zoomScalePageLayoutView="0" workbookViewId="0" topLeftCell="B2">
      <selection activeCell="M2" sqref="M1:M16384"/>
    </sheetView>
  </sheetViews>
  <sheetFormatPr defaultColWidth="9.140625" defaultRowHeight="12.75"/>
  <cols>
    <col min="1" max="1" width="5.57421875" style="521" customWidth="1"/>
    <col min="2" max="2" width="26.8515625" style="521" customWidth="1"/>
    <col min="3" max="3" width="9.00390625" style="522" customWidth="1"/>
    <col min="4" max="4" width="37.7109375" style="521" customWidth="1"/>
    <col min="5" max="5" width="24.57421875" style="523" customWidth="1"/>
    <col min="6" max="6" width="8.421875" style="522" customWidth="1"/>
    <col min="7" max="7" width="6.7109375" style="522" customWidth="1"/>
    <col min="8" max="9" width="11.7109375" style="522" customWidth="1"/>
    <col min="10" max="10" width="13.00390625" style="522" customWidth="1"/>
    <col min="11" max="11" width="10.28125" style="522" customWidth="1"/>
    <col min="12" max="12" width="8.140625" style="522" customWidth="1"/>
    <col min="13" max="13" width="9.140625" style="514" customWidth="1"/>
    <col min="14" max="16384" width="9.140625" style="521" customWidth="1"/>
  </cols>
  <sheetData>
    <row r="1" spans="1:13" s="498" customFormat="1" ht="23.25" customHeight="1">
      <c r="A1" s="703" t="s">
        <v>36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634"/>
    </row>
    <row r="2" spans="1:13" s="498" customFormat="1" ht="23.25" customHeight="1">
      <c r="A2" s="703" t="s">
        <v>124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634"/>
    </row>
    <row r="3" spans="1:13" s="498" customFormat="1" ht="23.25" customHeight="1">
      <c r="A3" s="704" t="s">
        <v>479</v>
      </c>
      <c r="B3" s="704"/>
      <c r="C3" s="704"/>
      <c r="D3" s="704"/>
      <c r="E3" s="704"/>
      <c r="F3" s="704"/>
      <c r="G3" s="499"/>
      <c r="H3" s="499"/>
      <c r="I3" s="499"/>
      <c r="J3" s="499"/>
      <c r="K3" s="499"/>
      <c r="L3" s="499"/>
      <c r="M3" s="634"/>
    </row>
    <row r="4" spans="1:13" s="502" customFormat="1" ht="56.25">
      <c r="A4" s="500" t="s">
        <v>1</v>
      </c>
      <c r="B4" s="500" t="s">
        <v>3</v>
      </c>
      <c r="C4" s="500" t="s">
        <v>12</v>
      </c>
      <c r="D4" s="500" t="s">
        <v>60</v>
      </c>
      <c r="E4" s="500" t="s">
        <v>59</v>
      </c>
      <c r="F4" s="500" t="s">
        <v>58</v>
      </c>
      <c r="G4" s="500" t="s">
        <v>57</v>
      </c>
      <c r="H4" s="500" t="s">
        <v>56</v>
      </c>
      <c r="I4" s="500" t="s">
        <v>61</v>
      </c>
      <c r="J4" s="500" t="s">
        <v>62</v>
      </c>
      <c r="K4" s="500" t="s">
        <v>4</v>
      </c>
      <c r="L4" s="500" t="s">
        <v>2</v>
      </c>
      <c r="M4" s="651"/>
    </row>
    <row r="5" spans="1:13" s="509" customFormat="1" ht="96">
      <c r="A5" s="496">
        <v>1</v>
      </c>
      <c r="B5" s="503" t="s">
        <v>1106</v>
      </c>
      <c r="C5" s="504">
        <v>2013</v>
      </c>
      <c r="D5" s="503" t="s">
        <v>1318</v>
      </c>
      <c r="E5" s="503" t="s">
        <v>507</v>
      </c>
      <c r="F5" s="505">
        <v>51</v>
      </c>
      <c r="G5" s="505">
        <v>10</v>
      </c>
      <c r="H5" s="505" t="s">
        <v>1107</v>
      </c>
      <c r="I5" s="503" t="s">
        <v>497</v>
      </c>
      <c r="J5" s="506">
        <v>0.5</v>
      </c>
      <c r="K5" s="505">
        <v>0.878</v>
      </c>
      <c r="L5" s="507" t="s">
        <v>122</v>
      </c>
      <c r="M5" s="508">
        <v>0.5</v>
      </c>
    </row>
    <row r="6" spans="1:13" s="509" customFormat="1" ht="63">
      <c r="A6" s="496">
        <v>2</v>
      </c>
      <c r="B6" s="503" t="s">
        <v>1108</v>
      </c>
      <c r="C6" s="504">
        <v>2013</v>
      </c>
      <c r="D6" s="503" t="s">
        <v>1319</v>
      </c>
      <c r="E6" s="503" t="s">
        <v>509</v>
      </c>
      <c r="F6" s="505">
        <v>27</v>
      </c>
      <c r="G6" s="505">
        <v>7</v>
      </c>
      <c r="H6" s="505" t="s">
        <v>520</v>
      </c>
      <c r="I6" s="503" t="s">
        <v>497</v>
      </c>
      <c r="J6" s="506">
        <v>0.5</v>
      </c>
      <c r="K6" s="510">
        <v>1.031</v>
      </c>
      <c r="L6" s="507" t="s">
        <v>122</v>
      </c>
      <c r="M6" s="508">
        <v>0.5</v>
      </c>
    </row>
    <row r="7" spans="1:13" s="509" customFormat="1" ht="126">
      <c r="A7" s="496">
        <v>3</v>
      </c>
      <c r="B7" s="503" t="s">
        <v>1320</v>
      </c>
      <c r="C7" s="504">
        <v>2013</v>
      </c>
      <c r="D7" s="503" t="s">
        <v>1109</v>
      </c>
      <c r="E7" s="503" t="s">
        <v>544</v>
      </c>
      <c r="F7" s="505">
        <v>22</v>
      </c>
      <c r="G7" s="505"/>
      <c r="H7" s="505" t="s">
        <v>1110</v>
      </c>
      <c r="I7" s="503" t="s">
        <v>497</v>
      </c>
      <c r="J7" s="506">
        <v>0.5</v>
      </c>
      <c r="K7" s="505">
        <v>2.022</v>
      </c>
      <c r="L7" s="503" t="s">
        <v>123</v>
      </c>
      <c r="M7" s="508">
        <v>0.5</v>
      </c>
    </row>
    <row r="8" spans="1:13" s="509" customFormat="1" ht="84">
      <c r="A8" s="496">
        <v>4</v>
      </c>
      <c r="B8" s="511" t="s">
        <v>1163</v>
      </c>
      <c r="C8" s="512">
        <v>2013</v>
      </c>
      <c r="D8" s="511" t="s">
        <v>1304</v>
      </c>
      <c r="E8" s="511" t="s">
        <v>503</v>
      </c>
      <c r="F8" s="512">
        <v>35</v>
      </c>
      <c r="G8" s="512">
        <v>8</v>
      </c>
      <c r="H8" s="511" t="s">
        <v>504</v>
      </c>
      <c r="I8" s="512" t="s">
        <v>497</v>
      </c>
      <c r="J8" s="515">
        <v>1</v>
      </c>
      <c r="K8" s="512">
        <v>1.344</v>
      </c>
      <c r="L8" s="513"/>
      <c r="M8" s="508">
        <v>1</v>
      </c>
    </row>
    <row r="9" spans="1:13" s="514" customFormat="1" ht="192">
      <c r="A9" s="496">
        <v>5</v>
      </c>
      <c r="B9" s="511" t="s">
        <v>1262</v>
      </c>
      <c r="C9" s="512">
        <v>2013</v>
      </c>
      <c r="D9" s="511" t="s">
        <v>1335</v>
      </c>
      <c r="E9" s="511" t="s">
        <v>505</v>
      </c>
      <c r="F9" s="512">
        <v>40</v>
      </c>
      <c r="G9" s="512">
        <v>8</v>
      </c>
      <c r="H9" s="511" t="s">
        <v>506</v>
      </c>
      <c r="I9" s="512" t="s">
        <v>497</v>
      </c>
      <c r="J9" s="515">
        <v>1</v>
      </c>
      <c r="K9" s="512">
        <v>2.735</v>
      </c>
      <c r="L9" s="513"/>
      <c r="M9" s="514">
        <v>1</v>
      </c>
    </row>
    <row r="10" spans="1:13" s="514" customFormat="1" ht="63">
      <c r="A10" s="496">
        <v>6</v>
      </c>
      <c r="B10" s="511" t="s">
        <v>1186</v>
      </c>
      <c r="C10" s="512">
        <v>2013</v>
      </c>
      <c r="D10" s="511" t="s">
        <v>1372</v>
      </c>
      <c r="E10" s="511" t="s">
        <v>507</v>
      </c>
      <c r="F10" s="512">
        <v>51</v>
      </c>
      <c r="G10" s="512">
        <v>8</v>
      </c>
      <c r="H10" s="511" t="s">
        <v>508</v>
      </c>
      <c r="I10" s="512" t="s">
        <v>497</v>
      </c>
      <c r="J10" s="515">
        <v>0.5</v>
      </c>
      <c r="K10" s="512">
        <v>1.206</v>
      </c>
      <c r="L10" s="513"/>
      <c r="M10" s="514">
        <v>0.5</v>
      </c>
    </row>
    <row r="11" spans="1:13" s="514" customFormat="1" ht="105">
      <c r="A11" s="496">
        <v>7</v>
      </c>
      <c r="B11" s="511" t="s">
        <v>1264</v>
      </c>
      <c r="C11" s="512">
        <v>2013</v>
      </c>
      <c r="D11" s="511" t="s">
        <v>1302</v>
      </c>
      <c r="E11" s="511" t="s">
        <v>523</v>
      </c>
      <c r="F11" s="512">
        <v>97</v>
      </c>
      <c r="G11" s="512">
        <v>8</v>
      </c>
      <c r="H11" s="511" t="s">
        <v>524</v>
      </c>
      <c r="I11" s="512" t="s">
        <v>497</v>
      </c>
      <c r="J11" s="515">
        <v>1</v>
      </c>
      <c r="K11" s="516">
        <v>3.689</v>
      </c>
      <c r="L11" s="517"/>
      <c r="M11" s="514">
        <v>1</v>
      </c>
    </row>
    <row r="12" spans="1:13" s="514" customFormat="1" ht="105">
      <c r="A12" s="496">
        <v>8</v>
      </c>
      <c r="B12" s="511" t="s">
        <v>1187</v>
      </c>
      <c r="C12" s="512">
        <v>2013</v>
      </c>
      <c r="D12" s="511" t="s">
        <v>1303</v>
      </c>
      <c r="E12" s="511" t="s">
        <v>532</v>
      </c>
      <c r="F12" s="512">
        <v>14</v>
      </c>
      <c r="G12" s="512">
        <v>1</v>
      </c>
      <c r="H12" s="511" t="s">
        <v>533</v>
      </c>
      <c r="I12" s="512" t="s">
        <v>497</v>
      </c>
      <c r="J12" s="515">
        <v>0.5</v>
      </c>
      <c r="K12" s="512">
        <v>1.584</v>
      </c>
      <c r="L12" s="517"/>
      <c r="M12" s="514">
        <v>0.5</v>
      </c>
    </row>
    <row r="13" spans="1:13" s="514" customFormat="1" ht="84">
      <c r="A13" s="496">
        <v>9</v>
      </c>
      <c r="B13" s="280" t="s">
        <v>1298</v>
      </c>
      <c r="C13" s="281">
        <v>2013</v>
      </c>
      <c r="D13" s="280" t="s">
        <v>1299</v>
      </c>
      <c r="E13" s="518" t="s">
        <v>817</v>
      </c>
      <c r="F13" s="281">
        <v>455</v>
      </c>
      <c r="G13" s="519" t="s">
        <v>1300</v>
      </c>
      <c r="H13" s="520" t="s">
        <v>1301</v>
      </c>
      <c r="I13" s="512" t="s">
        <v>497</v>
      </c>
      <c r="J13" s="506">
        <v>0.5</v>
      </c>
      <c r="K13" s="281">
        <v>3.458</v>
      </c>
      <c r="L13" s="503" t="s">
        <v>123</v>
      </c>
      <c r="M13" s="514">
        <v>0.5</v>
      </c>
    </row>
    <row r="14" ht="26.25">
      <c r="M14" s="652">
        <f>SUM(M5:M13)</f>
        <v>6</v>
      </c>
    </row>
  </sheetData>
  <sheetProtection/>
  <mergeCells count="3">
    <mergeCell ref="A1:L1"/>
    <mergeCell ref="A2:L2"/>
    <mergeCell ref="A3:F3"/>
  </mergeCells>
  <printOptions horizontalCentered="1"/>
  <pageMargins left="0.2362204724409449" right="0.2362204724409449" top="0.7874015748031497" bottom="0.5118110236220472" header="0.3937007874015748" footer="0.4724409448818898"/>
  <pageSetup firstPageNumber="19" useFirstPageNumber="1" horizontalDpi="600" verticalDpi="600" orientation="landscape" paperSize="9" scale="80" r:id="rId2"/>
  <headerFooter alignWithMargins="0">
    <oddFooter>&amp;R&amp;14A-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3"/>
  <sheetViews>
    <sheetView view="pageBreakPreview" zoomScaleNormal="60" zoomScaleSheetLayoutView="100" zoomScalePageLayoutView="0" workbookViewId="0" topLeftCell="A8">
      <selection activeCell="J14" sqref="J14"/>
    </sheetView>
  </sheetViews>
  <sheetFormatPr defaultColWidth="9.140625" defaultRowHeight="34.5" customHeight="1"/>
  <cols>
    <col min="1" max="1" width="6.7109375" style="521" customWidth="1"/>
    <col min="2" max="2" width="25.28125" style="521" customWidth="1"/>
    <col min="3" max="3" width="9.00390625" style="522" customWidth="1"/>
    <col min="4" max="4" width="29.28125" style="521" customWidth="1"/>
    <col min="5" max="5" width="24.57421875" style="521" customWidth="1"/>
    <col min="6" max="6" width="8.421875" style="522" customWidth="1"/>
    <col min="7" max="7" width="6.7109375" style="522" customWidth="1"/>
    <col min="8" max="9" width="11.7109375" style="522" customWidth="1"/>
    <col min="10" max="10" width="13.00390625" style="556" customWidth="1"/>
    <col min="11" max="11" width="13.28125" style="522" customWidth="1"/>
    <col min="12" max="12" width="8.140625" style="522" customWidth="1"/>
    <col min="13" max="13" width="9.140625" style="655" customWidth="1"/>
    <col min="14" max="16384" width="9.140625" style="521" customWidth="1"/>
  </cols>
  <sheetData>
    <row r="1" spans="1:16" s="498" customFormat="1" ht="28.5" customHeight="1">
      <c r="A1" s="703" t="s">
        <v>36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497"/>
      <c r="O1" s="497"/>
      <c r="P1" s="497"/>
    </row>
    <row r="2" spans="1:16" s="498" customFormat="1" ht="24" customHeight="1">
      <c r="A2" s="705" t="s">
        <v>37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497"/>
      <c r="O2" s="497"/>
      <c r="P2" s="497"/>
    </row>
    <row r="3" spans="1:16" s="498" customFormat="1" ht="26.25" customHeight="1">
      <c r="A3" s="704" t="s">
        <v>479</v>
      </c>
      <c r="B3" s="704"/>
      <c r="C3" s="704"/>
      <c r="D3" s="704"/>
      <c r="E3" s="704"/>
      <c r="F3" s="704"/>
      <c r="G3" s="499"/>
      <c r="H3" s="499"/>
      <c r="I3" s="499"/>
      <c r="J3" s="524"/>
      <c r="K3" s="499"/>
      <c r="L3" s="499"/>
      <c r="M3" s="525"/>
      <c r="N3" s="497"/>
      <c r="O3" s="497"/>
      <c r="P3" s="497"/>
    </row>
    <row r="4" spans="1:16" s="502" customFormat="1" ht="56.25">
      <c r="A4" s="500" t="s">
        <v>1</v>
      </c>
      <c r="B4" s="500" t="s">
        <v>3</v>
      </c>
      <c r="C4" s="500" t="s">
        <v>12</v>
      </c>
      <c r="D4" s="500" t="s">
        <v>60</v>
      </c>
      <c r="E4" s="500" t="s">
        <v>59</v>
      </c>
      <c r="F4" s="500" t="s">
        <v>58</v>
      </c>
      <c r="G4" s="500" t="s">
        <v>57</v>
      </c>
      <c r="H4" s="500" t="s">
        <v>56</v>
      </c>
      <c r="I4" s="500" t="s">
        <v>61</v>
      </c>
      <c r="J4" s="526" t="s">
        <v>62</v>
      </c>
      <c r="K4" s="500" t="s">
        <v>4</v>
      </c>
      <c r="L4" s="500" t="s">
        <v>2</v>
      </c>
      <c r="M4" s="653"/>
      <c r="N4" s="501"/>
      <c r="O4" s="501"/>
      <c r="P4" s="501"/>
    </row>
    <row r="5" spans="1:16" s="533" customFormat="1" ht="120">
      <c r="A5" s="496">
        <v>1</v>
      </c>
      <c r="B5" s="527" t="s">
        <v>1111</v>
      </c>
      <c r="C5" s="528">
        <v>2013</v>
      </c>
      <c r="D5" s="527" t="s">
        <v>1306</v>
      </c>
      <c r="E5" s="527" t="s">
        <v>1112</v>
      </c>
      <c r="F5" s="489">
        <v>747</v>
      </c>
      <c r="G5" s="489" t="s">
        <v>1242</v>
      </c>
      <c r="H5" s="489" t="s">
        <v>1113</v>
      </c>
      <c r="I5" s="489" t="s">
        <v>497</v>
      </c>
      <c r="J5" s="529">
        <v>0.5</v>
      </c>
      <c r="K5" s="527"/>
      <c r="L5" s="527" t="s">
        <v>123</v>
      </c>
      <c r="M5" s="654">
        <v>0.5</v>
      </c>
      <c r="N5" s="530"/>
      <c r="O5" s="531"/>
      <c r="P5" s="532"/>
    </row>
    <row r="6" spans="1:16" s="533" customFormat="1" ht="84">
      <c r="A6" s="496">
        <v>2</v>
      </c>
      <c r="B6" s="280" t="s">
        <v>1190</v>
      </c>
      <c r="C6" s="534">
        <v>2013</v>
      </c>
      <c r="D6" s="280" t="s">
        <v>564</v>
      </c>
      <c r="E6" s="518" t="s">
        <v>565</v>
      </c>
      <c r="F6" s="534">
        <v>3</v>
      </c>
      <c r="G6" s="535">
        <v>7</v>
      </c>
      <c r="H6" s="536" t="s">
        <v>566</v>
      </c>
      <c r="I6" s="534" t="s">
        <v>497</v>
      </c>
      <c r="J6" s="537">
        <v>0.5</v>
      </c>
      <c r="K6" s="538" t="s">
        <v>14</v>
      </c>
      <c r="L6" s="281"/>
      <c r="M6" s="654">
        <v>0.5</v>
      </c>
      <c r="N6" s="530"/>
      <c r="O6" s="531"/>
      <c r="P6" s="539"/>
    </row>
    <row r="7" spans="1:16" ht="264">
      <c r="A7" s="496">
        <v>3</v>
      </c>
      <c r="B7" s="280" t="s">
        <v>1181</v>
      </c>
      <c r="C7" s="281">
        <v>2013</v>
      </c>
      <c r="D7" s="280" t="s">
        <v>1305</v>
      </c>
      <c r="E7" s="518" t="s">
        <v>1278</v>
      </c>
      <c r="F7" s="281">
        <v>148</v>
      </c>
      <c r="G7" s="281">
        <v>3</v>
      </c>
      <c r="H7" s="281" t="s">
        <v>580</v>
      </c>
      <c r="I7" s="281" t="s">
        <v>497</v>
      </c>
      <c r="J7" s="537">
        <v>0.5</v>
      </c>
      <c r="K7" s="538">
        <v>2.755</v>
      </c>
      <c r="L7" s="534"/>
      <c r="M7" s="525">
        <v>0.5</v>
      </c>
      <c r="N7" s="540"/>
      <c r="O7" s="540"/>
      <c r="P7" s="540"/>
    </row>
    <row r="8" spans="1:16" ht="84">
      <c r="A8" s="496">
        <v>4</v>
      </c>
      <c r="B8" s="280" t="s">
        <v>1273</v>
      </c>
      <c r="C8" s="281">
        <v>2013</v>
      </c>
      <c r="D8" s="280" t="s">
        <v>1307</v>
      </c>
      <c r="E8" s="280" t="s">
        <v>581</v>
      </c>
      <c r="F8" s="281">
        <v>35</v>
      </c>
      <c r="G8" s="281">
        <v>2</v>
      </c>
      <c r="H8" s="281" t="s">
        <v>582</v>
      </c>
      <c r="I8" s="281" t="s">
        <v>497</v>
      </c>
      <c r="J8" s="537">
        <v>0.5</v>
      </c>
      <c r="K8" s="538"/>
      <c r="L8" s="534"/>
      <c r="M8" s="525">
        <v>0.5</v>
      </c>
      <c r="N8" s="540"/>
      <c r="O8" s="540"/>
      <c r="P8" s="540"/>
    </row>
    <row r="9" spans="1:16" ht="126">
      <c r="A9" s="496">
        <v>5</v>
      </c>
      <c r="B9" s="280" t="s">
        <v>1182</v>
      </c>
      <c r="C9" s="281">
        <v>2013</v>
      </c>
      <c r="D9" s="280" t="s">
        <v>1308</v>
      </c>
      <c r="E9" s="280" t="s">
        <v>581</v>
      </c>
      <c r="F9" s="281">
        <v>35</v>
      </c>
      <c r="G9" s="281">
        <v>3</v>
      </c>
      <c r="H9" s="281" t="s">
        <v>583</v>
      </c>
      <c r="I9" s="281" t="s">
        <v>497</v>
      </c>
      <c r="J9" s="537">
        <v>0.5</v>
      </c>
      <c r="K9" s="538"/>
      <c r="L9" s="534"/>
      <c r="M9" s="525">
        <v>0.5</v>
      </c>
      <c r="N9" s="540"/>
      <c r="O9" s="540"/>
      <c r="P9" s="540"/>
    </row>
    <row r="10" spans="1:16" s="549" customFormat="1" ht="31.5" customHeight="1">
      <c r="A10" s="571"/>
      <c r="B10" s="541"/>
      <c r="C10" s="542"/>
      <c r="D10" s="543"/>
      <c r="E10" s="543"/>
      <c r="F10" s="544"/>
      <c r="G10" s="545"/>
      <c r="H10" s="544"/>
      <c r="I10" s="531"/>
      <c r="J10" s="546"/>
      <c r="K10" s="547"/>
      <c r="L10" s="545"/>
      <c r="M10" s="656">
        <f>SUM(M5:M9)</f>
        <v>2.5</v>
      </c>
      <c r="N10" s="548"/>
      <c r="O10" s="548"/>
      <c r="P10" s="548"/>
    </row>
    <row r="11" spans="1:16" s="549" customFormat="1" ht="26.25">
      <c r="A11" s="571"/>
      <c r="B11" s="550"/>
      <c r="C11" s="551"/>
      <c r="D11" s="550"/>
      <c r="E11" s="550"/>
      <c r="F11" s="552"/>
      <c r="G11" s="552"/>
      <c r="H11" s="552"/>
      <c r="I11" s="531"/>
      <c r="J11" s="553"/>
      <c r="K11" s="552"/>
      <c r="L11" s="545"/>
      <c r="M11" s="508"/>
      <c r="N11" s="548"/>
      <c r="O11" s="548"/>
      <c r="P11" s="548"/>
    </row>
    <row r="12" spans="1:16" ht="8.25" customHeight="1">
      <c r="A12" s="572"/>
      <c r="B12" s="540"/>
      <c r="C12" s="554"/>
      <c r="D12" s="540"/>
      <c r="E12" s="540"/>
      <c r="F12" s="554"/>
      <c r="G12" s="554"/>
      <c r="H12" s="554"/>
      <c r="I12" s="554"/>
      <c r="J12" s="555"/>
      <c r="K12" s="554"/>
      <c r="L12" s="554"/>
      <c r="M12" s="525"/>
      <c r="N12" s="540"/>
      <c r="O12" s="540"/>
      <c r="P12" s="540"/>
    </row>
    <row r="13" ht="34.5" customHeight="1">
      <c r="A13" s="572"/>
    </row>
    <row r="14" ht="34.5" customHeight="1">
      <c r="A14" s="572"/>
    </row>
    <row r="15" ht="34.5" customHeight="1">
      <c r="A15" s="572"/>
    </row>
    <row r="16" ht="34.5" customHeight="1">
      <c r="A16" s="572"/>
    </row>
    <row r="17" ht="34.5" customHeight="1">
      <c r="A17" s="572"/>
    </row>
    <row r="18" ht="34.5" customHeight="1">
      <c r="A18" s="572"/>
    </row>
    <row r="19" ht="34.5" customHeight="1">
      <c r="A19" s="572"/>
    </row>
    <row r="20" ht="34.5" customHeight="1">
      <c r="A20" s="572"/>
    </row>
    <row r="21" ht="34.5" customHeight="1">
      <c r="A21" s="572"/>
    </row>
    <row r="22" ht="34.5" customHeight="1">
      <c r="A22" s="572"/>
    </row>
    <row r="23" ht="34.5" customHeight="1">
      <c r="A23" s="572"/>
    </row>
    <row r="24" ht="34.5" customHeight="1">
      <c r="A24" s="572"/>
    </row>
    <row r="25" ht="34.5" customHeight="1">
      <c r="A25" s="572"/>
    </row>
    <row r="26" ht="34.5" customHeight="1">
      <c r="A26" s="572"/>
    </row>
    <row r="27" ht="34.5" customHeight="1">
      <c r="A27" s="572"/>
    </row>
    <row r="28" ht="34.5" customHeight="1">
      <c r="A28" s="572"/>
    </row>
    <row r="29" ht="34.5" customHeight="1">
      <c r="A29" s="572"/>
    </row>
    <row r="30" ht="34.5" customHeight="1">
      <c r="A30" s="572"/>
    </row>
    <row r="31" ht="34.5" customHeight="1">
      <c r="A31" s="572"/>
    </row>
    <row r="32" ht="34.5" customHeight="1">
      <c r="A32" s="572"/>
    </row>
    <row r="33" ht="34.5" customHeight="1">
      <c r="A33" s="572"/>
    </row>
  </sheetData>
  <sheetProtection/>
  <mergeCells count="3">
    <mergeCell ref="A1:M1"/>
    <mergeCell ref="A2:M2"/>
    <mergeCell ref="A3:F3"/>
  </mergeCells>
  <printOptions horizontalCentered="1"/>
  <pageMargins left="0.31496062992125984" right="0.1968503937007874" top="0.7480314960629921" bottom="0.5905511811023623" header="0.4330708661417323" footer="0.3937007874015748"/>
  <pageSetup firstPageNumber="21" useFirstPageNumber="1" horizontalDpi="600" verticalDpi="600" orientation="landscape" paperSize="9" scale="85" r:id="rId2"/>
  <headerFooter alignWithMargins="0">
    <oddFooter>&amp;R&amp;14A-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E239"/>
  <sheetViews>
    <sheetView view="pageBreakPreview" zoomScale="115" zoomScaleSheetLayoutView="115" workbookViewId="0" topLeftCell="A235">
      <selection activeCell="B6" sqref="B6"/>
    </sheetView>
  </sheetViews>
  <sheetFormatPr defaultColWidth="5.8515625" defaultRowHeight="12.75"/>
  <cols>
    <col min="1" max="1" width="4.140625" style="217" customWidth="1"/>
    <col min="2" max="2" width="110.00390625" style="233" customWidth="1"/>
    <col min="3" max="3" width="5.8515625" style="95" customWidth="1"/>
    <col min="4" max="16384" width="5.8515625" style="8" customWidth="1"/>
  </cols>
  <sheetData>
    <row r="1" ht="8.25" customHeight="1"/>
    <row r="2" ht="21">
      <c r="A2" s="218" t="s">
        <v>478</v>
      </c>
    </row>
    <row r="3" ht="10.5" customHeight="1">
      <c r="A3" s="218"/>
    </row>
    <row r="4" spans="1:4" ht="21">
      <c r="A4" s="477" t="s">
        <v>43</v>
      </c>
      <c r="B4" s="392" t="s">
        <v>230</v>
      </c>
      <c r="C4" s="234"/>
      <c r="D4" s="45"/>
    </row>
    <row r="5" spans="1:4" ht="37.5">
      <c r="A5" s="445">
        <v>1</v>
      </c>
      <c r="B5" s="459" t="s">
        <v>588</v>
      </c>
      <c r="C5" s="234"/>
      <c r="D5" s="706"/>
    </row>
    <row r="6" spans="1:4" ht="21">
      <c r="A6" s="446"/>
      <c r="B6" s="459" t="s">
        <v>589</v>
      </c>
      <c r="C6" s="234"/>
      <c r="D6" s="706"/>
    </row>
    <row r="7" spans="1:4" ht="21">
      <c r="A7" s="447"/>
      <c r="B7" s="460" t="s">
        <v>590</v>
      </c>
      <c r="C7" s="234"/>
      <c r="D7" s="706"/>
    </row>
    <row r="8" spans="1:4" ht="37.5">
      <c r="A8" s="446">
        <v>2</v>
      </c>
      <c r="B8" s="459" t="s">
        <v>591</v>
      </c>
      <c r="C8" s="234"/>
      <c r="D8" s="706"/>
    </row>
    <row r="9" spans="1:5" ht="21">
      <c r="A9" s="446"/>
      <c r="B9" s="459" t="s">
        <v>592</v>
      </c>
      <c r="C9" s="234"/>
      <c r="D9" s="706"/>
      <c r="E9" s="250"/>
    </row>
    <row r="10" spans="1:4" ht="21">
      <c r="A10" s="447"/>
      <c r="B10" s="461" t="s">
        <v>593</v>
      </c>
      <c r="C10" s="234"/>
      <c r="D10" s="706"/>
    </row>
    <row r="11" spans="1:4" ht="21">
      <c r="A11" s="446">
        <v>3</v>
      </c>
      <c r="B11" s="459" t="s">
        <v>594</v>
      </c>
      <c r="C11" s="234"/>
      <c r="D11" s="706"/>
    </row>
    <row r="12" spans="1:4" ht="21">
      <c r="A12" s="446"/>
      <c r="B12" s="459" t="s">
        <v>595</v>
      </c>
      <c r="C12" s="234"/>
      <c r="D12" s="706"/>
    </row>
    <row r="13" spans="1:4" ht="21">
      <c r="A13" s="447"/>
      <c r="B13" s="460" t="s">
        <v>596</v>
      </c>
      <c r="C13" s="234"/>
      <c r="D13" s="706"/>
    </row>
    <row r="14" spans="1:4" ht="23.25" customHeight="1">
      <c r="A14" s="446">
        <v>4</v>
      </c>
      <c r="B14" s="459" t="s">
        <v>597</v>
      </c>
      <c r="C14" s="234"/>
      <c r="D14" s="706"/>
    </row>
    <row r="15" spans="1:4" ht="21">
      <c r="A15" s="446"/>
      <c r="B15" s="459" t="s">
        <v>598</v>
      </c>
      <c r="C15" s="234"/>
      <c r="D15" s="706"/>
    </row>
    <row r="16" spans="1:4" ht="32.25" customHeight="1">
      <c r="A16" s="447"/>
      <c r="B16" s="460" t="s">
        <v>599</v>
      </c>
      <c r="C16" s="234"/>
      <c r="D16" s="706"/>
    </row>
    <row r="17" spans="1:4" ht="21" customHeight="1">
      <c r="A17" s="446">
        <v>5</v>
      </c>
      <c r="B17" s="459" t="s">
        <v>600</v>
      </c>
      <c r="C17" s="234"/>
      <c r="D17" s="706"/>
    </row>
    <row r="18" spans="1:4" ht="21" customHeight="1">
      <c r="A18" s="446"/>
      <c r="B18" s="459" t="s">
        <v>601</v>
      </c>
      <c r="C18" s="234"/>
      <c r="D18" s="706"/>
    </row>
    <row r="19" spans="1:4" ht="21">
      <c r="A19" s="447"/>
      <c r="B19" s="460" t="s">
        <v>602</v>
      </c>
      <c r="C19" s="234"/>
      <c r="D19" s="706"/>
    </row>
    <row r="20" spans="1:4" ht="21">
      <c r="A20" s="446">
        <v>6</v>
      </c>
      <c r="B20" s="459" t="s">
        <v>603</v>
      </c>
      <c r="C20" s="234"/>
      <c r="D20" s="706"/>
    </row>
    <row r="21" spans="1:4" ht="21">
      <c r="A21" s="446"/>
      <c r="B21" s="459" t="s">
        <v>604</v>
      </c>
      <c r="C21" s="234"/>
      <c r="D21" s="706"/>
    </row>
    <row r="22" spans="1:4" ht="24.75" customHeight="1">
      <c r="A22" s="447"/>
      <c r="B22" s="460" t="s">
        <v>605</v>
      </c>
      <c r="C22" s="234"/>
      <c r="D22" s="706"/>
    </row>
    <row r="23" spans="1:4" ht="24" customHeight="1">
      <c r="A23" s="446">
        <v>7</v>
      </c>
      <c r="B23" s="459" t="s">
        <v>606</v>
      </c>
      <c r="C23" s="45"/>
      <c r="D23" s="45"/>
    </row>
    <row r="24" spans="1:4" ht="21">
      <c r="A24" s="446"/>
      <c r="B24" s="459" t="s">
        <v>607</v>
      </c>
      <c r="C24" s="45"/>
      <c r="D24" s="45"/>
    </row>
    <row r="25" spans="1:4" ht="27" customHeight="1">
      <c r="A25" s="447"/>
      <c r="B25" s="461" t="s">
        <v>608</v>
      </c>
      <c r="C25" s="45"/>
      <c r="D25" s="45"/>
    </row>
    <row r="26" spans="1:4" ht="37.5">
      <c r="A26" s="446">
        <v>8</v>
      </c>
      <c r="B26" s="462" t="s">
        <v>609</v>
      </c>
      <c r="C26" s="45"/>
      <c r="D26" s="45"/>
    </row>
    <row r="27" spans="1:4" ht="21">
      <c r="A27" s="446"/>
      <c r="B27" s="463" t="s">
        <v>610</v>
      </c>
      <c r="C27" s="45"/>
      <c r="D27" s="45"/>
    </row>
    <row r="28" spans="1:4" ht="23.25" customHeight="1">
      <c r="A28" s="447"/>
      <c r="B28" s="461" t="s">
        <v>611</v>
      </c>
      <c r="C28" s="45"/>
      <c r="D28" s="45"/>
    </row>
    <row r="29" spans="1:4" ht="42.75" customHeight="1">
      <c r="A29" s="446">
        <v>9</v>
      </c>
      <c r="B29" s="462" t="s">
        <v>612</v>
      </c>
      <c r="C29" s="45"/>
      <c r="D29" s="45"/>
    </row>
    <row r="30" spans="1:4" ht="21">
      <c r="A30" s="446"/>
      <c r="B30" s="463" t="s">
        <v>613</v>
      </c>
      <c r="C30" s="45"/>
      <c r="D30" s="45"/>
    </row>
    <row r="31" spans="1:4" ht="26.25" customHeight="1">
      <c r="A31" s="446"/>
      <c r="B31" s="463" t="s">
        <v>614</v>
      </c>
      <c r="C31" s="45"/>
      <c r="D31" s="45"/>
    </row>
    <row r="32" spans="1:4" ht="21">
      <c r="A32" s="445">
        <v>10</v>
      </c>
      <c r="B32" s="464" t="s">
        <v>615</v>
      </c>
      <c r="C32" s="45"/>
      <c r="D32" s="45"/>
    </row>
    <row r="33" spans="1:4" ht="21">
      <c r="A33" s="446"/>
      <c r="B33" s="463" t="s">
        <v>616</v>
      </c>
      <c r="C33" s="45"/>
      <c r="D33" s="45"/>
    </row>
    <row r="34" spans="1:4" ht="21">
      <c r="A34" s="446"/>
      <c r="B34" s="463" t="s">
        <v>617</v>
      </c>
      <c r="C34" s="45"/>
      <c r="D34" s="45"/>
    </row>
    <row r="35" spans="1:4" ht="21">
      <c r="A35" s="445">
        <v>11</v>
      </c>
      <c r="B35" s="464" t="s">
        <v>618</v>
      </c>
      <c r="C35" s="45"/>
      <c r="D35" s="45"/>
    </row>
    <row r="36" spans="1:4" ht="21">
      <c r="A36" s="446"/>
      <c r="B36" s="463" t="s">
        <v>619</v>
      </c>
      <c r="C36" s="45"/>
      <c r="D36" s="45"/>
    </row>
    <row r="37" spans="1:4" ht="25.5" customHeight="1">
      <c r="A37" s="446"/>
      <c r="B37" s="463" t="s">
        <v>620</v>
      </c>
      <c r="C37" s="45"/>
      <c r="D37" s="45"/>
    </row>
    <row r="38" spans="1:4" ht="21.75" customHeight="1">
      <c r="A38" s="445">
        <v>12</v>
      </c>
      <c r="B38" s="465" t="s">
        <v>1295</v>
      </c>
      <c r="C38" s="45"/>
      <c r="D38" s="45"/>
    </row>
    <row r="39" spans="1:4" ht="21">
      <c r="A39" s="446"/>
      <c r="B39" s="463" t="s">
        <v>621</v>
      </c>
      <c r="C39" s="45"/>
      <c r="D39" s="45"/>
    </row>
    <row r="40" spans="1:4" ht="21">
      <c r="A40" s="447"/>
      <c r="B40" s="461" t="s">
        <v>622</v>
      </c>
      <c r="C40" s="45"/>
      <c r="D40" s="45"/>
    </row>
    <row r="41" spans="1:4" ht="24" customHeight="1">
      <c r="A41" s="446">
        <v>13</v>
      </c>
      <c r="B41" s="466" t="s">
        <v>1296</v>
      </c>
      <c r="C41" s="45"/>
      <c r="D41" s="45"/>
    </row>
    <row r="42" spans="1:4" ht="21">
      <c r="A42" s="446"/>
      <c r="B42" s="463" t="s">
        <v>623</v>
      </c>
      <c r="C42" s="45"/>
      <c r="D42" s="45"/>
    </row>
    <row r="43" spans="1:4" ht="24" customHeight="1">
      <c r="A43" s="446"/>
      <c r="B43" s="463" t="s">
        <v>624</v>
      </c>
      <c r="C43" s="45"/>
      <c r="D43" s="45"/>
    </row>
    <row r="44" spans="1:4" ht="24" customHeight="1">
      <c r="A44" s="445">
        <v>14</v>
      </c>
      <c r="B44" s="465" t="s">
        <v>625</v>
      </c>
      <c r="C44" s="45"/>
      <c r="D44" s="45"/>
    </row>
    <row r="45" spans="1:4" ht="21">
      <c r="A45" s="446"/>
      <c r="B45" s="463" t="s">
        <v>626</v>
      </c>
      <c r="C45" s="45"/>
      <c r="D45" s="45"/>
    </row>
    <row r="46" spans="1:4" ht="21">
      <c r="A46" s="446"/>
      <c r="B46" s="463" t="s">
        <v>627</v>
      </c>
      <c r="C46" s="45"/>
      <c r="D46" s="45"/>
    </row>
    <row r="47" spans="1:4" ht="26.25" customHeight="1">
      <c r="A47" s="445">
        <v>15</v>
      </c>
      <c r="B47" s="465" t="s">
        <v>628</v>
      </c>
      <c r="C47" s="45"/>
      <c r="D47" s="45"/>
    </row>
    <row r="48" spans="1:4" ht="21">
      <c r="A48" s="446"/>
      <c r="B48" s="463" t="s">
        <v>629</v>
      </c>
      <c r="C48" s="45"/>
      <c r="D48" s="45"/>
    </row>
    <row r="49" spans="1:4" ht="21">
      <c r="A49" s="447"/>
      <c r="B49" s="461" t="s">
        <v>630</v>
      </c>
      <c r="C49" s="45"/>
      <c r="D49" s="45"/>
    </row>
    <row r="50" spans="1:4" ht="26.25" customHeight="1">
      <c r="A50" s="446">
        <v>16</v>
      </c>
      <c r="B50" s="466" t="s">
        <v>631</v>
      </c>
      <c r="C50" s="45"/>
      <c r="D50" s="45"/>
    </row>
    <row r="51" spans="1:4" ht="21">
      <c r="A51" s="446"/>
      <c r="B51" s="463" t="s">
        <v>632</v>
      </c>
      <c r="C51" s="45"/>
      <c r="D51" s="45"/>
    </row>
    <row r="52" spans="1:4" ht="25.5" customHeight="1">
      <c r="A52" s="447"/>
      <c r="B52" s="461" t="s">
        <v>633</v>
      </c>
      <c r="C52" s="45"/>
      <c r="D52" s="45"/>
    </row>
    <row r="53" spans="1:4" ht="25.5" customHeight="1">
      <c r="A53" s="446">
        <v>17</v>
      </c>
      <c r="B53" s="466" t="s">
        <v>634</v>
      </c>
      <c r="C53" s="45"/>
      <c r="D53" s="45"/>
    </row>
    <row r="54" spans="1:4" ht="21">
      <c r="A54" s="446"/>
      <c r="B54" s="463" t="s">
        <v>635</v>
      </c>
      <c r="C54" s="45"/>
      <c r="D54" s="45"/>
    </row>
    <row r="55" spans="1:4" ht="21">
      <c r="A55" s="447"/>
      <c r="B55" s="461" t="s">
        <v>636</v>
      </c>
      <c r="C55" s="45"/>
      <c r="D55" s="45"/>
    </row>
    <row r="56" spans="1:4" ht="39.75" customHeight="1">
      <c r="A56" s="446">
        <v>18</v>
      </c>
      <c r="B56" s="466" t="s">
        <v>637</v>
      </c>
      <c r="C56" s="45"/>
      <c r="D56" s="45"/>
    </row>
    <row r="57" spans="1:4" ht="21">
      <c r="A57" s="446"/>
      <c r="B57" s="463" t="s">
        <v>638</v>
      </c>
      <c r="C57" s="45"/>
      <c r="D57" s="45"/>
    </row>
    <row r="58" spans="1:4" ht="27" customHeight="1">
      <c r="A58" s="447"/>
      <c r="B58" s="461" t="s">
        <v>639</v>
      </c>
      <c r="C58" s="45"/>
      <c r="D58" s="45"/>
    </row>
    <row r="59" spans="1:4" ht="20.25" customHeight="1">
      <c r="A59" s="446">
        <v>19</v>
      </c>
      <c r="B59" s="466" t="s">
        <v>640</v>
      </c>
      <c r="C59" s="45"/>
      <c r="D59" s="45"/>
    </row>
    <row r="60" spans="1:4" ht="21">
      <c r="A60" s="446"/>
      <c r="B60" s="463" t="s">
        <v>641</v>
      </c>
      <c r="C60" s="45"/>
      <c r="D60" s="45"/>
    </row>
    <row r="61" spans="1:4" ht="41.25" customHeight="1">
      <c r="A61" s="447"/>
      <c r="B61" s="461" t="s">
        <v>642</v>
      </c>
      <c r="C61" s="45"/>
      <c r="D61" s="45"/>
    </row>
    <row r="62" spans="1:4" ht="19.5" customHeight="1">
      <c r="A62" s="446">
        <v>20</v>
      </c>
      <c r="B62" s="466" t="s">
        <v>643</v>
      </c>
      <c r="C62" s="45"/>
      <c r="D62" s="45"/>
    </row>
    <row r="63" spans="1:4" ht="23.25" customHeight="1">
      <c r="A63" s="446"/>
      <c r="B63" s="463" t="s">
        <v>644</v>
      </c>
      <c r="C63" s="45"/>
      <c r="D63" s="45"/>
    </row>
    <row r="64" spans="1:4" ht="24.75" customHeight="1">
      <c r="A64" s="447"/>
      <c r="B64" s="461" t="s">
        <v>645</v>
      </c>
      <c r="C64" s="45"/>
      <c r="D64" s="45"/>
    </row>
    <row r="65" spans="1:4" ht="20.25" customHeight="1">
      <c r="A65" s="446">
        <v>21</v>
      </c>
      <c r="B65" s="466" t="s">
        <v>646</v>
      </c>
      <c r="C65" s="45"/>
      <c r="D65" s="45"/>
    </row>
    <row r="66" spans="1:3" ht="21">
      <c r="A66" s="446"/>
      <c r="B66" s="463" t="s">
        <v>647</v>
      </c>
      <c r="C66" s="8"/>
    </row>
    <row r="67" spans="1:2" ht="27" customHeight="1">
      <c r="A67" s="447"/>
      <c r="B67" s="461" t="s">
        <v>648</v>
      </c>
    </row>
    <row r="68" spans="1:2" ht="21">
      <c r="A68" s="446">
        <v>22</v>
      </c>
      <c r="B68" s="466" t="s">
        <v>649</v>
      </c>
    </row>
    <row r="69" spans="1:2" ht="21">
      <c r="A69" s="446"/>
      <c r="B69" s="463" t="s">
        <v>650</v>
      </c>
    </row>
    <row r="70" spans="1:2" ht="24.75" customHeight="1">
      <c r="A70" s="447"/>
      <c r="B70" s="461" t="s">
        <v>651</v>
      </c>
    </row>
    <row r="71" spans="1:2" ht="21">
      <c r="A71" s="446">
        <v>23</v>
      </c>
      <c r="B71" s="466" t="s">
        <v>652</v>
      </c>
    </row>
    <row r="72" spans="1:2" ht="21">
      <c r="A72" s="446"/>
      <c r="B72" s="463" t="s">
        <v>653</v>
      </c>
    </row>
    <row r="73" spans="1:2" ht="21">
      <c r="A73" s="447"/>
      <c r="B73" s="461" t="s">
        <v>654</v>
      </c>
    </row>
    <row r="74" spans="1:2" ht="21">
      <c r="A74" s="446">
        <v>24</v>
      </c>
      <c r="B74" s="466" t="s">
        <v>655</v>
      </c>
    </row>
    <row r="75" spans="1:2" ht="21">
      <c r="A75" s="446"/>
      <c r="B75" s="463" t="s">
        <v>656</v>
      </c>
    </row>
    <row r="76" spans="1:2" ht="28.5" customHeight="1">
      <c r="A76" s="447"/>
      <c r="B76" s="461" t="s">
        <v>657</v>
      </c>
    </row>
    <row r="77" spans="1:2" ht="23.25" customHeight="1">
      <c r="A77" s="446">
        <v>25</v>
      </c>
      <c r="B77" s="466" t="s">
        <v>658</v>
      </c>
    </row>
    <row r="78" spans="1:2" ht="21">
      <c r="A78" s="446"/>
      <c r="B78" s="463" t="s">
        <v>659</v>
      </c>
    </row>
    <row r="79" spans="1:2" ht="25.5" customHeight="1">
      <c r="A79" s="447"/>
      <c r="B79" s="461" t="s">
        <v>660</v>
      </c>
    </row>
    <row r="80" spans="1:2" ht="24.75" customHeight="1">
      <c r="A80" s="446">
        <v>26</v>
      </c>
      <c r="B80" s="466" t="s">
        <v>661</v>
      </c>
    </row>
    <row r="81" spans="1:2" ht="21">
      <c r="A81" s="446"/>
      <c r="B81" s="463" t="s">
        <v>662</v>
      </c>
    </row>
    <row r="82" spans="1:2" ht="24.75" customHeight="1">
      <c r="A82" s="447"/>
      <c r="B82" s="461" t="s">
        <v>663</v>
      </c>
    </row>
    <row r="83" spans="1:2" ht="24" customHeight="1">
      <c r="A83" s="446">
        <v>27</v>
      </c>
      <c r="B83" s="466" t="s">
        <v>664</v>
      </c>
    </row>
    <row r="84" spans="1:2" ht="21">
      <c r="A84" s="446"/>
      <c r="B84" s="463" t="s">
        <v>665</v>
      </c>
    </row>
    <row r="85" spans="1:2" ht="27" customHeight="1">
      <c r="A85" s="447"/>
      <c r="B85" s="461" t="s">
        <v>666</v>
      </c>
    </row>
    <row r="86" spans="1:2" ht="21">
      <c r="A86" s="446">
        <v>28</v>
      </c>
      <c r="B86" s="466" t="s">
        <v>667</v>
      </c>
    </row>
    <row r="87" spans="1:2" ht="21">
      <c r="A87" s="446"/>
      <c r="B87" s="463" t="s">
        <v>668</v>
      </c>
    </row>
    <row r="88" spans="1:2" ht="25.5" customHeight="1">
      <c r="A88" s="446"/>
      <c r="B88" s="463" t="s">
        <v>669</v>
      </c>
    </row>
    <row r="89" spans="1:2" ht="24" customHeight="1">
      <c r="A89" s="445">
        <v>29</v>
      </c>
      <c r="B89" s="465" t="s">
        <v>670</v>
      </c>
    </row>
    <row r="90" spans="1:2" ht="21">
      <c r="A90" s="446"/>
      <c r="B90" s="463" t="s">
        <v>671</v>
      </c>
    </row>
    <row r="91" spans="1:2" ht="21">
      <c r="A91" s="447"/>
      <c r="B91" s="461" t="s">
        <v>672</v>
      </c>
    </row>
    <row r="92" spans="1:2" ht="42" customHeight="1">
      <c r="A92" s="446">
        <v>30</v>
      </c>
      <c r="B92" s="466" t="s">
        <v>673</v>
      </c>
    </row>
    <row r="93" spans="1:2" ht="21">
      <c r="A93" s="446"/>
      <c r="B93" s="463" t="s">
        <v>674</v>
      </c>
    </row>
    <row r="94" spans="1:2" ht="25.5" customHeight="1">
      <c r="A94" s="447"/>
      <c r="B94" s="461" t="s">
        <v>675</v>
      </c>
    </row>
    <row r="95" spans="1:2" ht="24.75" customHeight="1">
      <c r="A95" s="446">
        <v>31</v>
      </c>
      <c r="B95" s="466" t="s">
        <v>676</v>
      </c>
    </row>
    <row r="96" spans="1:2" ht="21">
      <c r="A96" s="446"/>
      <c r="B96" s="463" t="s">
        <v>677</v>
      </c>
    </row>
    <row r="97" spans="1:2" ht="27" customHeight="1">
      <c r="A97" s="447"/>
      <c r="B97" s="461" t="s">
        <v>678</v>
      </c>
    </row>
    <row r="98" spans="1:2" ht="22.5" customHeight="1">
      <c r="A98" s="446">
        <v>32</v>
      </c>
      <c r="B98" s="467" t="s">
        <v>679</v>
      </c>
    </row>
    <row r="99" spans="1:2" ht="21">
      <c r="A99" s="446"/>
      <c r="B99" s="463" t="s">
        <v>680</v>
      </c>
    </row>
    <row r="100" spans="1:2" ht="25.5" customHeight="1">
      <c r="A100" s="447"/>
      <c r="B100" s="461" t="s">
        <v>681</v>
      </c>
    </row>
    <row r="101" spans="1:2" ht="21.75" customHeight="1">
      <c r="A101" s="446">
        <v>33</v>
      </c>
      <c r="B101" s="466" t="s">
        <v>682</v>
      </c>
    </row>
    <row r="102" spans="1:2" ht="21">
      <c r="A102" s="446"/>
      <c r="B102" s="463" t="s">
        <v>683</v>
      </c>
    </row>
    <row r="103" spans="1:2" ht="21">
      <c r="A103" s="447"/>
      <c r="B103" s="461" t="s">
        <v>684</v>
      </c>
    </row>
    <row r="104" spans="1:2" ht="22.5" customHeight="1">
      <c r="A104" s="446">
        <v>34</v>
      </c>
      <c r="B104" s="466" t="s">
        <v>685</v>
      </c>
    </row>
    <row r="105" spans="1:2" ht="21">
      <c r="A105" s="446"/>
      <c r="B105" s="463" t="s">
        <v>686</v>
      </c>
    </row>
    <row r="106" spans="1:2" ht="21">
      <c r="A106" s="447"/>
      <c r="B106" s="461" t="s">
        <v>687</v>
      </c>
    </row>
    <row r="107" spans="1:2" ht="24" customHeight="1">
      <c r="A107" s="446">
        <v>35</v>
      </c>
      <c r="B107" s="466" t="s">
        <v>688</v>
      </c>
    </row>
    <row r="108" spans="1:2" ht="21">
      <c r="A108" s="446"/>
      <c r="B108" s="463" t="s">
        <v>689</v>
      </c>
    </row>
    <row r="109" spans="1:2" ht="21">
      <c r="A109" s="446"/>
      <c r="B109" s="463" t="s">
        <v>690</v>
      </c>
    </row>
    <row r="110" spans="1:2" ht="24.75" customHeight="1">
      <c r="A110" s="445">
        <v>36</v>
      </c>
      <c r="B110" s="465" t="s">
        <v>691</v>
      </c>
    </row>
    <row r="111" spans="1:2" ht="21">
      <c r="A111" s="446"/>
      <c r="B111" s="463" t="s">
        <v>692</v>
      </c>
    </row>
    <row r="112" spans="1:2" ht="21">
      <c r="A112" s="447"/>
      <c r="B112" s="461" t="s">
        <v>693</v>
      </c>
    </row>
    <row r="113" spans="1:2" ht="24" customHeight="1">
      <c r="A113" s="446">
        <v>37</v>
      </c>
      <c r="B113" s="466" t="s">
        <v>694</v>
      </c>
    </row>
    <row r="114" spans="1:2" ht="21">
      <c r="A114" s="446"/>
      <c r="B114" s="463" t="s">
        <v>695</v>
      </c>
    </row>
    <row r="115" spans="1:2" ht="21">
      <c r="A115" s="447"/>
      <c r="B115" s="461" t="s">
        <v>696</v>
      </c>
    </row>
    <row r="116" spans="1:2" ht="37.5">
      <c r="A116" s="446">
        <v>38</v>
      </c>
      <c r="B116" s="466" t="s">
        <v>697</v>
      </c>
    </row>
    <row r="117" spans="1:2" ht="21">
      <c r="A117" s="446"/>
      <c r="B117" s="463" t="s">
        <v>698</v>
      </c>
    </row>
    <row r="118" spans="1:2" ht="21">
      <c r="A118" s="447"/>
      <c r="B118" s="461" t="s">
        <v>699</v>
      </c>
    </row>
    <row r="119" spans="1:2" ht="22.5" customHeight="1">
      <c r="A119" s="446">
        <v>39</v>
      </c>
      <c r="B119" s="466" t="s">
        <v>700</v>
      </c>
    </row>
    <row r="120" spans="1:2" ht="21">
      <c r="A120" s="446"/>
      <c r="B120" s="463" t="s">
        <v>701</v>
      </c>
    </row>
    <row r="121" spans="1:2" ht="24.75" customHeight="1">
      <c r="A121" s="447"/>
      <c r="B121" s="461" t="s">
        <v>702</v>
      </c>
    </row>
    <row r="122" spans="1:2" ht="45" customHeight="1">
      <c r="A122" s="446">
        <v>40</v>
      </c>
      <c r="B122" s="466" t="s">
        <v>703</v>
      </c>
    </row>
    <row r="123" spans="1:2" ht="21">
      <c r="A123" s="446"/>
      <c r="B123" s="463" t="s">
        <v>704</v>
      </c>
    </row>
    <row r="124" spans="1:2" ht="22.5" customHeight="1">
      <c r="A124" s="447"/>
      <c r="B124" s="461" t="s">
        <v>705</v>
      </c>
    </row>
    <row r="125" spans="1:2" ht="21">
      <c r="A125" s="446">
        <v>41</v>
      </c>
      <c r="B125" s="466" t="s">
        <v>706</v>
      </c>
    </row>
    <row r="126" spans="1:2" ht="21">
      <c r="A126" s="446"/>
      <c r="B126" s="463" t="s">
        <v>707</v>
      </c>
    </row>
    <row r="127" spans="1:2" ht="24" customHeight="1">
      <c r="A127" s="446"/>
      <c r="B127" s="463" t="s">
        <v>708</v>
      </c>
    </row>
    <row r="128" spans="1:2" ht="21">
      <c r="A128" s="445">
        <v>42</v>
      </c>
      <c r="B128" s="468" t="s">
        <v>709</v>
      </c>
    </row>
    <row r="129" spans="1:2" ht="21">
      <c r="A129" s="446"/>
      <c r="B129" s="469" t="s">
        <v>710</v>
      </c>
    </row>
    <row r="130" spans="1:2" ht="21">
      <c r="A130" s="447"/>
      <c r="B130" s="470" t="s">
        <v>711</v>
      </c>
    </row>
    <row r="131" spans="1:2" ht="21">
      <c r="A131" s="446">
        <v>43</v>
      </c>
      <c r="B131" s="471" t="s">
        <v>712</v>
      </c>
    </row>
    <row r="132" spans="1:2" ht="21">
      <c r="A132" s="446"/>
      <c r="B132" s="469" t="s">
        <v>713</v>
      </c>
    </row>
    <row r="133" spans="1:2" ht="21">
      <c r="A133" s="446"/>
      <c r="B133" s="469" t="s">
        <v>714</v>
      </c>
    </row>
    <row r="134" spans="1:2" ht="21">
      <c r="A134" s="445">
        <v>44</v>
      </c>
      <c r="B134" s="468" t="s">
        <v>715</v>
      </c>
    </row>
    <row r="135" spans="1:2" ht="21">
      <c r="A135" s="446"/>
      <c r="B135" s="469" t="s">
        <v>716</v>
      </c>
    </row>
    <row r="136" spans="1:2" ht="21">
      <c r="A136" s="447"/>
      <c r="B136" s="470" t="s">
        <v>717</v>
      </c>
    </row>
    <row r="137" spans="1:2" ht="21">
      <c r="A137" s="446">
        <v>45</v>
      </c>
      <c r="B137" s="471" t="s">
        <v>718</v>
      </c>
    </row>
    <row r="138" spans="1:2" ht="21">
      <c r="A138" s="446"/>
      <c r="B138" s="469" t="s">
        <v>719</v>
      </c>
    </row>
    <row r="139" spans="1:2" ht="21">
      <c r="A139" s="447"/>
      <c r="B139" s="470" t="s">
        <v>720</v>
      </c>
    </row>
    <row r="140" spans="1:2" ht="21">
      <c r="A140" s="446">
        <v>46</v>
      </c>
      <c r="B140" s="471" t="s">
        <v>721</v>
      </c>
    </row>
    <row r="141" spans="1:2" ht="21">
      <c r="A141" s="446"/>
      <c r="B141" s="469" t="s">
        <v>722</v>
      </c>
    </row>
    <row r="142" spans="1:2" ht="21">
      <c r="A142" s="447"/>
      <c r="B142" s="470" t="s">
        <v>723</v>
      </c>
    </row>
    <row r="143" spans="1:2" ht="21">
      <c r="A143" s="446">
        <v>47</v>
      </c>
      <c r="B143" s="471" t="s">
        <v>724</v>
      </c>
    </row>
    <row r="144" spans="1:2" ht="21">
      <c r="A144" s="446"/>
      <c r="B144" s="469" t="s">
        <v>725</v>
      </c>
    </row>
    <row r="145" spans="1:2" ht="21">
      <c r="A145" s="447"/>
      <c r="B145" s="470" t="s">
        <v>726</v>
      </c>
    </row>
    <row r="146" spans="1:2" ht="21">
      <c r="A146" s="446">
        <v>48</v>
      </c>
      <c r="B146" s="471" t="s">
        <v>727</v>
      </c>
    </row>
    <row r="147" spans="1:2" ht="21">
      <c r="A147" s="446"/>
      <c r="B147" s="469" t="s">
        <v>728</v>
      </c>
    </row>
    <row r="148" spans="1:2" ht="21">
      <c r="A148" s="447"/>
      <c r="B148" s="470" t="s">
        <v>720</v>
      </c>
    </row>
    <row r="149" spans="1:2" ht="21">
      <c r="A149" s="446">
        <v>49</v>
      </c>
      <c r="B149" s="471" t="s">
        <v>729</v>
      </c>
    </row>
    <row r="150" spans="1:2" ht="21">
      <c r="A150" s="446"/>
      <c r="B150" s="469" t="s">
        <v>730</v>
      </c>
    </row>
    <row r="151" spans="1:2" ht="21">
      <c r="A151" s="447"/>
      <c r="B151" s="470" t="s">
        <v>731</v>
      </c>
    </row>
    <row r="152" spans="1:2" ht="21">
      <c r="A152" s="446">
        <v>50</v>
      </c>
      <c r="B152" s="471" t="s">
        <v>732</v>
      </c>
    </row>
    <row r="153" spans="1:2" ht="21">
      <c r="A153" s="446"/>
      <c r="B153" s="469" t="s">
        <v>733</v>
      </c>
    </row>
    <row r="154" spans="1:2" ht="21">
      <c r="A154" s="447"/>
      <c r="B154" s="470" t="s">
        <v>734</v>
      </c>
    </row>
    <row r="155" spans="1:2" ht="21">
      <c r="A155" s="446">
        <v>51</v>
      </c>
      <c r="B155" s="471" t="s">
        <v>735</v>
      </c>
    </row>
    <row r="156" spans="1:2" ht="21">
      <c r="A156" s="446"/>
      <c r="B156" s="469" t="s">
        <v>736</v>
      </c>
    </row>
    <row r="157" spans="1:2" ht="21">
      <c r="A157" s="447"/>
      <c r="B157" s="470" t="s">
        <v>737</v>
      </c>
    </row>
    <row r="158" spans="1:2" ht="39" customHeight="1">
      <c r="A158" s="446">
        <v>52</v>
      </c>
      <c r="B158" s="472" t="s">
        <v>738</v>
      </c>
    </row>
    <row r="159" spans="1:2" ht="21">
      <c r="A159" s="446"/>
      <c r="B159" s="469" t="s">
        <v>739</v>
      </c>
    </row>
    <row r="160" spans="1:2" ht="21">
      <c r="A160" s="447"/>
      <c r="B160" s="470" t="s">
        <v>740</v>
      </c>
    </row>
    <row r="161" spans="1:2" ht="21">
      <c r="A161" s="445">
        <v>53</v>
      </c>
      <c r="B161" s="473" t="s">
        <v>741</v>
      </c>
    </row>
    <row r="162" spans="1:2" ht="21">
      <c r="A162" s="446"/>
      <c r="B162" s="469" t="s">
        <v>742</v>
      </c>
    </row>
    <row r="163" spans="1:2" ht="21">
      <c r="A163" s="447"/>
      <c r="B163" s="470" t="s">
        <v>743</v>
      </c>
    </row>
    <row r="164" spans="1:2" ht="42.75" customHeight="1">
      <c r="A164" s="446">
        <v>54</v>
      </c>
      <c r="B164" s="472" t="s">
        <v>744</v>
      </c>
    </row>
    <row r="165" spans="1:2" ht="21">
      <c r="A165" s="446"/>
      <c r="B165" s="469" t="s">
        <v>745</v>
      </c>
    </row>
    <row r="166" spans="1:2" ht="21">
      <c r="A166" s="447"/>
      <c r="B166" s="470" t="s">
        <v>746</v>
      </c>
    </row>
    <row r="167" spans="1:2" ht="21">
      <c r="A167" s="446">
        <v>55</v>
      </c>
      <c r="B167" s="474" t="s">
        <v>747</v>
      </c>
    </row>
    <row r="168" spans="1:2" ht="21">
      <c r="A168" s="446"/>
      <c r="B168" s="469" t="s">
        <v>748</v>
      </c>
    </row>
    <row r="169" spans="1:2" ht="21">
      <c r="A169" s="447"/>
      <c r="B169" s="470" t="s">
        <v>749</v>
      </c>
    </row>
    <row r="170" spans="1:3" s="39" customFormat="1" ht="21">
      <c r="A170" s="448">
        <v>56</v>
      </c>
      <c r="B170" s="471" t="s">
        <v>750</v>
      </c>
      <c r="C170" s="16"/>
    </row>
    <row r="171" spans="1:2" ht="21">
      <c r="A171" s="446"/>
      <c r="B171" s="469" t="s">
        <v>751</v>
      </c>
    </row>
    <row r="172" spans="1:2" ht="21">
      <c r="A172" s="447"/>
      <c r="B172" s="470" t="s">
        <v>752</v>
      </c>
    </row>
    <row r="173" spans="1:2" ht="21">
      <c r="A173" s="449">
        <v>57</v>
      </c>
      <c r="B173" s="471" t="s">
        <v>541</v>
      </c>
    </row>
    <row r="174" spans="1:2" ht="21">
      <c r="A174" s="446"/>
      <c r="B174" s="469" t="s">
        <v>753</v>
      </c>
    </row>
    <row r="175" spans="1:2" ht="21">
      <c r="A175" s="447"/>
      <c r="B175" s="470" t="s">
        <v>754</v>
      </c>
    </row>
    <row r="176" spans="1:2" ht="37.5">
      <c r="A176" s="446">
        <v>58</v>
      </c>
      <c r="B176" s="475" t="s">
        <v>755</v>
      </c>
    </row>
    <row r="177" spans="1:2" ht="21">
      <c r="A177" s="446"/>
      <c r="B177" s="469" t="s">
        <v>756</v>
      </c>
    </row>
    <row r="178" spans="1:2" ht="21">
      <c r="A178" s="446"/>
      <c r="B178" s="469" t="s">
        <v>757</v>
      </c>
    </row>
    <row r="179" spans="1:2" ht="21">
      <c r="A179" s="445">
        <v>59</v>
      </c>
      <c r="B179" s="468" t="s">
        <v>758</v>
      </c>
    </row>
    <row r="180" spans="1:2" ht="21">
      <c r="A180" s="446"/>
      <c r="B180" s="469" t="s">
        <v>759</v>
      </c>
    </row>
    <row r="181" spans="1:2" ht="21">
      <c r="A181" s="446"/>
      <c r="B181" s="469" t="s">
        <v>760</v>
      </c>
    </row>
    <row r="182" spans="1:2" ht="21">
      <c r="A182" s="445">
        <v>60</v>
      </c>
      <c r="B182" s="468" t="s">
        <v>761</v>
      </c>
    </row>
    <row r="183" spans="1:2" ht="21">
      <c r="A183" s="446"/>
      <c r="B183" s="469" t="s">
        <v>762</v>
      </c>
    </row>
    <row r="184" spans="1:2" ht="21">
      <c r="A184" s="447"/>
      <c r="B184" s="470" t="s">
        <v>763</v>
      </c>
    </row>
    <row r="185" spans="1:2" ht="37.5">
      <c r="A185" s="446">
        <v>61</v>
      </c>
      <c r="B185" s="475" t="s">
        <v>764</v>
      </c>
    </row>
    <row r="186" spans="1:2" ht="21">
      <c r="A186" s="446"/>
      <c r="B186" s="469" t="s">
        <v>765</v>
      </c>
    </row>
    <row r="187" spans="1:2" ht="21">
      <c r="A187" s="447"/>
      <c r="B187" s="470" t="s">
        <v>766</v>
      </c>
    </row>
    <row r="188" spans="1:2" ht="21">
      <c r="A188" s="446">
        <v>62</v>
      </c>
      <c r="B188" s="471" t="s">
        <v>767</v>
      </c>
    </row>
    <row r="189" spans="1:2" ht="21">
      <c r="A189" s="446"/>
      <c r="B189" s="469" t="s">
        <v>768</v>
      </c>
    </row>
    <row r="190" spans="1:2" ht="21">
      <c r="A190" s="447"/>
      <c r="B190" s="470" t="s">
        <v>769</v>
      </c>
    </row>
    <row r="191" spans="1:2" ht="21">
      <c r="A191" s="446">
        <v>63</v>
      </c>
      <c r="B191" s="471" t="s">
        <v>735</v>
      </c>
    </row>
    <row r="192" spans="1:2" ht="21">
      <c r="A192" s="446"/>
      <c r="B192" s="469" t="s">
        <v>770</v>
      </c>
    </row>
    <row r="193" spans="1:2" ht="21">
      <c r="A193" s="447"/>
      <c r="B193" s="470" t="s">
        <v>737</v>
      </c>
    </row>
    <row r="194" spans="1:2" ht="21">
      <c r="A194" s="446">
        <v>64</v>
      </c>
      <c r="B194" s="471" t="s">
        <v>771</v>
      </c>
    </row>
    <row r="195" spans="1:2" ht="21">
      <c r="A195" s="446"/>
      <c r="B195" s="469" t="s">
        <v>772</v>
      </c>
    </row>
    <row r="196" spans="1:2" ht="21">
      <c r="A196" s="447"/>
      <c r="B196" s="470" t="s">
        <v>773</v>
      </c>
    </row>
    <row r="197" spans="1:2" ht="21">
      <c r="A197" s="446">
        <v>65</v>
      </c>
      <c r="B197" s="471" t="s">
        <v>774</v>
      </c>
    </row>
    <row r="198" spans="1:2" ht="21">
      <c r="A198" s="446"/>
      <c r="B198" s="469" t="s">
        <v>775</v>
      </c>
    </row>
    <row r="199" spans="1:2" ht="21">
      <c r="A199" s="447"/>
      <c r="B199" s="470" t="s">
        <v>776</v>
      </c>
    </row>
    <row r="200" spans="1:2" ht="21">
      <c r="A200" s="446">
        <v>66</v>
      </c>
      <c r="B200" s="471" t="s">
        <v>777</v>
      </c>
    </row>
    <row r="201" spans="1:2" ht="21">
      <c r="A201" s="446"/>
      <c r="B201" s="469" t="s">
        <v>778</v>
      </c>
    </row>
    <row r="202" spans="1:2" ht="21">
      <c r="A202" s="447"/>
      <c r="B202" s="470" t="s">
        <v>779</v>
      </c>
    </row>
    <row r="203" spans="1:2" ht="21">
      <c r="A203" s="446">
        <v>67</v>
      </c>
      <c r="B203" s="471" t="s">
        <v>780</v>
      </c>
    </row>
    <row r="204" spans="1:2" ht="21">
      <c r="A204" s="446"/>
      <c r="B204" s="469" t="s">
        <v>781</v>
      </c>
    </row>
    <row r="205" spans="1:2" ht="21">
      <c r="A205" s="446"/>
      <c r="B205" s="469" t="s">
        <v>782</v>
      </c>
    </row>
    <row r="206" spans="1:2" ht="21">
      <c r="A206" s="445">
        <v>68</v>
      </c>
      <c r="B206" s="468" t="s">
        <v>783</v>
      </c>
    </row>
    <row r="207" spans="1:2" ht="21">
      <c r="A207" s="446"/>
      <c r="B207" s="469" t="s">
        <v>784</v>
      </c>
    </row>
    <row r="208" spans="1:2" ht="21">
      <c r="A208" s="447"/>
      <c r="B208" s="470" t="s">
        <v>785</v>
      </c>
    </row>
    <row r="209" spans="1:2" ht="21">
      <c r="A209" s="446">
        <v>69</v>
      </c>
      <c r="B209" s="471" t="s">
        <v>786</v>
      </c>
    </row>
    <row r="210" spans="1:2" ht="21">
      <c r="A210" s="446"/>
      <c r="B210" s="469" t="s">
        <v>787</v>
      </c>
    </row>
    <row r="211" spans="1:2" ht="21">
      <c r="A211" s="447"/>
      <c r="B211" s="470" t="s">
        <v>788</v>
      </c>
    </row>
    <row r="212" spans="1:2" ht="40.5" customHeight="1">
      <c r="A212" s="446">
        <v>70</v>
      </c>
      <c r="B212" s="472" t="s">
        <v>789</v>
      </c>
    </row>
    <row r="213" spans="1:2" ht="21">
      <c r="A213" s="446"/>
      <c r="B213" s="469" t="s">
        <v>790</v>
      </c>
    </row>
    <row r="214" spans="1:2" ht="21">
      <c r="A214" s="446"/>
      <c r="B214" s="469" t="s">
        <v>791</v>
      </c>
    </row>
    <row r="215" spans="1:2" ht="21">
      <c r="A215" s="445">
        <v>71</v>
      </c>
      <c r="B215" s="468" t="s">
        <v>792</v>
      </c>
    </row>
    <row r="216" spans="1:2" ht="21">
      <c r="A216" s="446"/>
      <c r="B216" s="469" t="s">
        <v>793</v>
      </c>
    </row>
    <row r="217" spans="1:2" ht="21">
      <c r="A217" s="446"/>
      <c r="B217" s="469" t="s">
        <v>794</v>
      </c>
    </row>
    <row r="218" spans="1:2" ht="21">
      <c r="A218" s="445">
        <v>72</v>
      </c>
      <c r="B218" s="468" t="s">
        <v>795</v>
      </c>
    </row>
    <row r="219" spans="1:2" ht="21">
      <c r="A219" s="446"/>
      <c r="B219" s="469" t="s">
        <v>796</v>
      </c>
    </row>
    <row r="220" spans="1:2" ht="21">
      <c r="A220" s="447"/>
      <c r="B220" s="470" t="s">
        <v>797</v>
      </c>
    </row>
    <row r="221" spans="1:2" ht="21">
      <c r="A221" s="446">
        <v>73</v>
      </c>
      <c r="B221" s="471" t="s">
        <v>798</v>
      </c>
    </row>
    <row r="222" spans="1:2" ht="21">
      <c r="A222" s="446"/>
      <c r="B222" s="469" t="s">
        <v>799</v>
      </c>
    </row>
    <row r="223" spans="1:2" ht="21">
      <c r="A223" s="447"/>
      <c r="B223" s="470" t="s">
        <v>800</v>
      </c>
    </row>
    <row r="224" spans="1:2" ht="21">
      <c r="A224" s="446">
        <v>74</v>
      </c>
      <c r="B224" s="471" t="s">
        <v>801</v>
      </c>
    </row>
    <row r="225" spans="1:2" ht="21">
      <c r="A225" s="446"/>
      <c r="B225" s="469" t="s">
        <v>802</v>
      </c>
    </row>
    <row r="226" spans="1:2" ht="21">
      <c r="A226" s="446"/>
      <c r="B226" s="469" t="s">
        <v>803</v>
      </c>
    </row>
    <row r="227" spans="1:2" ht="39.75" customHeight="1">
      <c r="A227" s="445">
        <v>75</v>
      </c>
      <c r="B227" s="476" t="s">
        <v>804</v>
      </c>
    </row>
    <row r="228" spans="1:2" ht="21">
      <c r="A228" s="446"/>
      <c r="B228" s="469" t="s">
        <v>805</v>
      </c>
    </row>
    <row r="229" spans="1:2" ht="21">
      <c r="A229" s="447"/>
      <c r="B229" s="470" t="s">
        <v>806</v>
      </c>
    </row>
    <row r="230" spans="1:2" ht="21">
      <c r="A230" s="446">
        <v>76</v>
      </c>
      <c r="B230" s="471" t="s">
        <v>807</v>
      </c>
    </row>
    <row r="231" spans="1:2" ht="21">
      <c r="A231" s="446"/>
      <c r="B231" s="469" t="s">
        <v>808</v>
      </c>
    </row>
    <row r="232" spans="1:2" ht="21">
      <c r="A232" s="447"/>
      <c r="B232" s="470" t="s">
        <v>809</v>
      </c>
    </row>
    <row r="233" spans="1:2" ht="21">
      <c r="A233" s="446">
        <v>77</v>
      </c>
      <c r="B233" s="471" t="s">
        <v>810</v>
      </c>
    </row>
    <row r="234" spans="1:2" ht="21">
      <c r="A234" s="446"/>
      <c r="B234" s="469" t="s">
        <v>811</v>
      </c>
    </row>
    <row r="235" spans="1:2" ht="21">
      <c r="A235" s="446"/>
      <c r="B235" s="469" t="s">
        <v>812</v>
      </c>
    </row>
    <row r="236" spans="1:2" ht="39" customHeight="1">
      <c r="A236" s="445">
        <v>78</v>
      </c>
      <c r="B236" s="476" t="s">
        <v>813</v>
      </c>
    </row>
    <row r="237" spans="1:2" ht="21">
      <c r="A237" s="446"/>
      <c r="B237" s="469" t="s">
        <v>814</v>
      </c>
    </row>
    <row r="238" spans="1:2" ht="21">
      <c r="A238" s="446"/>
      <c r="B238" s="470" t="s">
        <v>812</v>
      </c>
    </row>
    <row r="239" spans="1:2" ht="21">
      <c r="A239" s="450"/>
      <c r="B239" s="451"/>
    </row>
  </sheetData>
  <sheetProtection/>
  <autoFilter ref="A4:D22"/>
  <mergeCells count="6">
    <mergeCell ref="D5:D7"/>
    <mergeCell ref="D8:D10"/>
    <mergeCell ref="D11:D13"/>
    <mergeCell ref="D14:D16"/>
    <mergeCell ref="D17:D19"/>
    <mergeCell ref="D20:D22"/>
  </mergeCells>
  <hyperlinks>
    <hyperlink ref="B128" r:id="rId1" display="http://apps.webofknowledge.com/full_record.do?product=WOS&amp;search_mode=CitationReport&amp;qid=13&amp;SID=U1mCyuJkmsZIbpWjcfa&amp;page=1&amp;doc=1"/>
    <hyperlink ref="B131" r:id="rId2" display="http://apps.webofknowledge.com/full_record.do?product=WOS&amp;search_mode=CitationReport&amp;qid=13&amp;SID=U1mCyuJkmsZIbpWjcfa&amp;page=1&amp;doc=2"/>
    <hyperlink ref="B134" r:id="rId3" display="http://apps.webofknowledge.com/full_record.do?product=WOS&amp;search_mode=CitationReport&amp;qid=13&amp;SID=U1mCyuJkmsZIbpWjcfa&amp;page=1&amp;doc=3"/>
    <hyperlink ref="B137" r:id="rId4" display="http://apps.webofknowledge.com/full_record.do?product=WOS&amp;search_mode=CitationReport&amp;qid=13&amp;SID=U1mCyuJkmsZIbpWjcfa&amp;page=1&amp;doc=4"/>
    <hyperlink ref="B140" r:id="rId5" display="http://apps.webofknowledge.com/full_record.do?product=WOS&amp;search_mode=CitationReport&amp;qid=13&amp;SID=U1mCyuJkmsZIbpWjcfa&amp;page=1&amp;doc=5"/>
    <hyperlink ref="B143" r:id="rId6" display="http://apps.webofknowledge.com/full_record.do?product=WOS&amp;search_mode=CitationReport&amp;qid=13&amp;SID=U1mCyuJkmsZIbpWjcfa&amp;page=1&amp;doc=6"/>
    <hyperlink ref="B146" r:id="rId7" display="http://apps.webofknowledge.com/full_record.do?product=WOS&amp;search_mode=CitationReport&amp;qid=13&amp;SID=U1mCyuJkmsZIbpWjcfa&amp;page=1&amp;doc=7"/>
    <hyperlink ref="B149" r:id="rId8" display="http://apps.webofknowledge.com/full_record.do?product=WOS&amp;search_mode=CitationReport&amp;qid=13&amp;SID=U1mCyuJkmsZIbpWjcfa&amp;page=1&amp;doc=8"/>
    <hyperlink ref="B152" r:id="rId9" display="http://apps.webofknowledge.com/full_record.do?product=WOS&amp;search_mode=CitationReport&amp;qid=13&amp;SID=U1mCyuJkmsZIbpWjcfa&amp;page=1&amp;doc=9"/>
    <hyperlink ref="B155" r:id="rId10" display="http://apps.webofknowledge.com/full_record.do?product=WOS&amp;search_mode=CitationReport&amp;qid=13&amp;SID=U1mCyuJkmsZIbpWjcfa&amp;page=1&amp;doc=10"/>
    <hyperlink ref="B158" r:id="rId11" display="http://apps.webofknowledge.com/full_record.do?product=WOS&amp;search_mode=CitationReport&amp;qid=13&amp;SID=U1mCyuJkmsZIbpWjcfa&amp;page=2&amp;doc=12"/>
    <hyperlink ref="B161" r:id="rId12" display="http://apps.webofknowledge.com/full_record.do?product=WOS&amp;search_mode=CitationReport&amp;qid=13&amp;SID=U1mCyuJkmsZIbpWjcfa&amp;page=2&amp;doc=13&amp;cacheurlFromRightClick=no"/>
    <hyperlink ref="B164" r:id="rId13" display="http://apps.webofknowledge.com/full_record.do?product=WOS&amp;search_mode=CitationReport&amp;qid=13&amp;SID=U1mCyuJkmsZIbpWjcfa&amp;page=2&amp;doc=14"/>
    <hyperlink ref="B167" r:id="rId14" display="http://apps.webofknowledge.com/full_record.do?product=WOS&amp;search_mode=CitationReport&amp;qid=13&amp;SID=U1mCyuJkmsZIbpWjcfa&amp;page=2&amp;doc=16&amp;cacheurlFromRightClick=no"/>
    <hyperlink ref="B170" r:id="rId15" display="http://apps.webofknowledge.com/full_record.do?product=WOS&amp;search_mode=CitationReport&amp;qid=13&amp;SID=U1mCyuJkmsZIbpWjcfa&amp;page=2&amp;doc=17"/>
    <hyperlink ref="B173" r:id="rId16" display="http://apps.webofknowledge.com/full_record.do?product=WOS&amp;search_mode=CitationReport&amp;qid=13&amp;SID=U1mCyuJkmsZIbpWjcfa&amp;page=2&amp;doc=20"/>
    <hyperlink ref="B176" r:id="rId17" display="http://apps.webofknowledge.com/full_record.do?product=WOS&amp;search_mode=CitationReport&amp;qid=19&amp;SID=U1mCyuJkmsZIbpWjcfa&amp;page=1&amp;doc=1"/>
    <hyperlink ref="B179" r:id="rId18" display="http://apps.webofknowledge.com/full_record.do?product=WOS&amp;search_mode=CitationReport&amp;qid=25&amp;SID=U1mCyuJkmsZIbpWjcfa&amp;page=1&amp;doc=1"/>
    <hyperlink ref="B182" r:id="rId19" display="http://apps.webofknowledge.com/full_record.do?product=WOS&amp;search_mode=CitationReport&amp;qid=25&amp;SID=U1mCyuJkmsZIbpWjcfa&amp;page=1&amp;doc=4"/>
    <hyperlink ref="B185" r:id="rId20" display="http://apps.webofknowledge.com/full_record.do?product=WOS&amp;search_mode=CitationReport&amp;qid=31&amp;SID=U1mCyuJkmsZIbpWjcfa&amp;page=1&amp;doc=2"/>
    <hyperlink ref="B188" r:id="rId21" display="http://apps.webofknowledge.com/full_record.do?product=WOS&amp;search_mode=CitationReport&amp;qid=37&amp;SID=U1mCyuJkmsZIbpWjcfa&amp;page=1&amp;doc=1"/>
    <hyperlink ref="B191" r:id="rId22" display="http://apps.webofknowledge.com/full_record.do?product=WOS&amp;search_mode=CitationReport&amp;qid=41&amp;SID=U1mCyuJkmsZIbpWjcfa&amp;page=1&amp;doc=5"/>
    <hyperlink ref="B194" r:id="rId23" display="http://apps.webofknowledge.com/full_record.do?product=WOS&amp;search_mode=CitationReport&amp;qid=47&amp;SID=U1mCyuJkmsZIbpWjcfa&amp;page=1&amp;doc=1"/>
    <hyperlink ref="B197" r:id="rId24" display="http://apps.webofknowledge.com/full_record.do?product=WOS&amp;search_mode=CitationReport&amp;qid=76&amp;SID=U1mCyuJkmsZIbpWjcfa&amp;page=1&amp;doc=1"/>
    <hyperlink ref="B200" r:id="rId25" display="http://apps.webofknowledge.com/full_record.do?product=WOS&amp;search_mode=CitationReport&amp;qid=82&amp;SID=U1mCyuJkmsZIbpWjcfa&amp;page=1&amp;doc=2"/>
    <hyperlink ref="B203" r:id="rId26" display="http://apps.webofknowledge.com/full_record.do?product=WOS&amp;search_mode=CitationReport&amp;qid=88&amp;SID=U1mCyuJkmsZIbpWjcfa&amp;page=1&amp;doc=1"/>
    <hyperlink ref="B206" r:id="rId27" display="http://apps.webofknowledge.com/full_record.do?product=WOS&amp;search_mode=CitationReport&amp;qid=93&amp;SID=U1mCyuJkmsZIbpWjcfa&amp;page=1&amp;doc=1"/>
    <hyperlink ref="B209" r:id="rId28" display="http://apps.webofknowledge.com/full_record.do?product=WOS&amp;search_mode=CitationReport&amp;qid=93&amp;SID=U1mCyuJkmsZIbpWjcfa&amp;page=1&amp;doc=2"/>
    <hyperlink ref="B212" r:id="rId29" display="http://apps.webofknowledge.com/full_record.do?product=WOS&amp;search_mode=CitationReport&amp;qid=93&amp;SID=U1mCyuJkmsZIbpWjcfa&amp;page=1&amp;doc=3"/>
    <hyperlink ref="B215" r:id="rId30" display="http://apps.webofknowledge.com/full_record.do?product=WOS&amp;search_mode=CitationReport&amp;qid=93&amp;SID=U1mCyuJkmsZIbpWjcfa&amp;page=1&amp;doc=4"/>
    <hyperlink ref="B218" r:id="rId31" display="http://apps.webofknowledge.com/full_record.do?product=WOS&amp;search_mode=CitationReport&amp;qid=93&amp;SID=U1mCyuJkmsZIbpWjcfa&amp;page=1&amp;doc=5"/>
    <hyperlink ref="B221" r:id="rId32" display="http://apps.webofknowledge.com/full_record.do?product=WOS&amp;search_mode=CitationReport&amp;qid=99&amp;SID=U1mCyuJkmsZIbpWjcfa&amp;page=1&amp;doc=6"/>
    <hyperlink ref="B224" r:id="rId33" display="http://apps.webofknowledge.com/full_record.do?product=WOS&amp;search_mode=CitationReport&amp;qid=104&amp;SID=U1mCyuJkmsZIbpWjcfa&amp;page=1&amp;doc=1"/>
    <hyperlink ref="B227" r:id="rId34" display="http://apps.webofknowledge.com/full_record.do?product=WOS&amp;search_mode=CitationReport&amp;qid=110&amp;SID=U1mCyuJkmsZIbpWjcfa&amp;page=1&amp;doc=1"/>
    <hyperlink ref="B230" r:id="rId35" display="http://apps.webofknowledge.com/full_record.do?product=WOS&amp;search_mode=CitationReport&amp;qid=110&amp;SID=U1mCyuJkmsZIbpWjcfa&amp;page=1&amp;doc=2"/>
    <hyperlink ref="B233" r:id="rId36" display="http://apps.webofknowledge.com/full_record.do?product=WOS&amp;search_mode=CitationReport&amp;qid=116&amp;SID=U1mCyuJkmsZIbpWjcfa&amp;page=1&amp;doc=4"/>
    <hyperlink ref="B236" r:id="rId37" display="http://apps.webofknowledge.com/full_record.do?product=WOS&amp;search_mode=CitationReport&amp;qid=116&amp;SID=U1mCyuJkmsZIbpWjcfa&amp;page=1&amp;doc=6"/>
  </hyperlinks>
  <printOptions horizontalCentered="1"/>
  <pageMargins left="0.7480314960629921" right="0.3937007874015748" top="0.7086614173228347" bottom="0.5511811023622047" header="0.31496062992125984" footer="0.35433070866141736"/>
  <pageSetup firstPageNumber="23" useFirstPageNumber="1" horizontalDpi="1200" verticalDpi="1200" orientation="portrait" paperSize="9" scale="74" r:id="rId38"/>
  <headerFooter>
    <oddFooter>&amp;R&amp;14A-&amp;P</oddFooter>
  </headerFooter>
  <rowBreaks count="5" manualBreakCount="5">
    <brk id="40" max="1" man="1"/>
    <brk id="79" max="1" man="1"/>
    <brk id="118" max="1" man="1"/>
    <brk id="160" max="1" man="1"/>
    <brk id="202" max="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D47"/>
  <sheetViews>
    <sheetView view="pageBreakPreview" zoomScale="130" zoomScaleNormal="85" zoomScaleSheetLayoutView="130" workbookViewId="0" topLeftCell="A37">
      <selection activeCell="C22" sqref="C22"/>
    </sheetView>
  </sheetViews>
  <sheetFormatPr defaultColWidth="9.140625" defaultRowHeight="21.75" customHeight="1"/>
  <cols>
    <col min="1" max="1" width="7.421875" style="2" customWidth="1"/>
    <col min="2" max="2" width="45.140625" style="3" hidden="1" customWidth="1"/>
    <col min="3" max="3" width="73.7109375" style="3" customWidth="1"/>
    <col min="4" max="4" width="18.57421875" style="2" customWidth="1"/>
    <col min="5" max="16384" width="9.140625" style="2" customWidth="1"/>
  </cols>
  <sheetData>
    <row r="1" ht="14.25" customHeight="1"/>
    <row r="2" spans="1:3" s="15" customFormat="1" ht="21.75" customHeight="1">
      <c r="A2" s="20" t="s">
        <v>231</v>
      </c>
      <c r="B2" s="39"/>
      <c r="C2" s="39"/>
    </row>
    <row r="3" spans="1:4" ht="13.5" customHeight="1">
      <c r="A3" s="15"/>
      <c r="B3" s="39"/>
      <c r="C3" s="39"/>
      <c r="D3" s="95"/>
    </row>
    <row r="4" spans="1:4" s="134" customFormat="1" ht="21.75" customHeight="1">
      <c r="A4" s="136" t="s">
        <v>43</v>
      </c>
      <c r="B4" s="707" t="s">
        <v>232</v>
      </c>
      <c r="C4" s="707"/>
      <c r="D4" s="136" t="s">
        <v>233</v>
      </c>
    </row>
    <row r="5" spans="1:4" s="135" customFormat="1" ht="20.25" customHeight="1">
      <c r="A5" s="137">
        <v>1</v>
      </c>
      <c r="B5" s="231" t="s">
        <v>234</v>
      </c>
      <c r="C5" s="371" t="s">
        <v>532</v>
      </c>
      <c r="D5" s="372">
        <v>1.584</v>
      </c>
    </row>
    <row r="6" spans="1:4" s="135" customFormat="1" ht="20.25" customHeight="1">
      <c r="A6" s="137">
        <v>2</v>
      </c>
      <c r="B6" s="231"/>
      <c r="C6" s="557" t="s">
        <v>503</v>
      </c>
      <c r="D6" s="372">
        <v>1.344</v>
      </c>
    </row>
    <row r="7" spans="1:4" s="135" customFormat="1" ht="20.25" customHeight="1">
      <c r="A7" s="137">
        <v>3</v>
      </c>
      <c r="B7" s="232"/>
      <c r="C7" s="559" t="s">
        <v>1112</v>
      </c>
      <c r="D7" s="489" t="s">
        <v>1242</v>
      </c>
    </row>
    <row r="8" spans="1:4" s="135" customFormat="1" ht="20.25" customHeight="1">
      <c r="A8" s="137">
        <v>4</v>
      </c>
      <c r="B8" s="231" t="s">
        <v>235</v>
      </c>
      <c r="C8" s="252" t="s">
        <v>551</v>
      </c>
      <c r="D8" s="97">
        <v>1.253</v>
      </c>
    </row>
    <row r="9" spans="1:4" s="135" customFormat="1" ht="20.25" customHeight="1">
      <c r="A9" s="137">
        <v>5</v>
      </c>
      <c r="B9" s="232"/>
      <c r="C9" s="228" t="s">
        <v>544</v>
      </c>
      <c r="D9" s="216">
        <v>2.022</v>
      </c>
    </row>
    <row r="10" spans="1:4" s="135" customFormat="1" ht="20.25" customHeight="1">
      <c r="A10" s="137">
        <v>6</v>
      </c>
      <c r="B10" s="231" t="s">
        <v>236</v>
      </c>
      <c r="C10" s="371" t="s">
        <v>1294</v>
      </c>
      <c r="D10" s="373">
        <v>4.565</v>
      </c>
    </row>
    <row r="11" spans="1:4" s="135" customFormat="1" ht="20.25" customHeight="1">
      <c r="A11" s="137">
        <v>7</v>
      </c>
      <c r="B11" s="231"/>
      <c r="C11" s="371" t="s">
        <v>1286</v>
      </c>
      <c r="D11" s="373">
        <v>3.689</v>
      </c>
    </row>
    <row r="12" spans="1:4" s="135" customFormat="1" ht="20.25" customHeight="1">
      <c r="A12" s="137">
        <v>8</v>
      </c>
      <c r="B12" s="231"/>
      <c r="C12" s="227" t="s">
        <v>554</v>
      </c>
      <c r="D12" s="229">
        <v>2.708</v>
      </c>
    </row>
    <row r="13" spans="1:4" s="135" customFormat="1" ht="20.25" customHeight="1">
      <c r="A13" s="137">
        <v>9</v>
      </c>
      <c r="B13" s="231"/>
      <c r="C13" s="371" t="s">
        <v>1291</v>
      </c>
      <c r="D13" s="373">
        <v>1.538</v>
      </c>
    </row>
    <row r="14" spans="1:4" ht="21.75" customHeight="1">
      <c r="A14" s="137">
        <v>10</v>
      </c>
      <c r="C14" s="371" t="s">
        <v>1289</v>
      </c>
      <c r="D14" s="372">
        <v>0.758</v>
      </c>
    </row>
    <row r="15" spans="1:4" ht="21.75" customHeight="1">
      <c r="A15" s="137">
        <v>11</v>
      </c>
      <c r="C15" s="518" t="s">
        <v>578</v>
      </c>
      <c r="D15" s="489">
        <v>2.215</v>
      </c>
    </row>
    <row r="16" spans="1:4" ht="21.75" customHeight="1">
      <c r="A16" s="137">
        <v>12</v>
      </c>
      <c r="C16" s="227" t="s">
        <v>815</v>
      </c>
      <c r="D16" s="97">
        <v>9.599</v>
      </c>
    </row>
    <row r="17" spans="1:4" ht="21.75" customHeight="1">
      <c r="A17" s="137">
        <v>13</v>
      </c>
      <c r="C17" s="371" t="s">
        <v>542</v>
      </c>
      <c r="D17" s="373">
        <v>2.203</v>
      </c>
    </row>
    <row r="18" spans="1:4" ht="21.75" customHeight="1">
      <c r="A18" s="137">
        <v>14</v>
      </c>
      <c r="C18" s="371" t="s">
        <v>535</v>
      </c>
      <c r="D18" s="373">
        <v>1.927</v>
      </c>
    </row>
    <row r="19" spans="1:4" ht="21.75" customHeight="1">
      <c r="A19" s="137">
        <v>15</v>
      </c>
      <c r="C19" s="371" t="s">
        <v>516</v>
      </c>
      <c r="D19" s="373">
        <v>3.261</v>
      </c>
    </row>
    <row r="20" spans="1:4" ht="21.75" customHeight="1">
      <c r="A20" s="137">
        <v>16</v>
      </c>
      <c r="C20" s="227" t="s">
        <v>816</v>
      </c>
      <c r="D20" s="97">
        <v>2.266</v>
      </c>
    </row>
    <row r="21" spans="1:4" ht="21.75" customHeight="1">
      <c r="A21" s="137">
        <v>17</v>
      </c>
      <c r="C21" s="371" t="s">
        <v>1290</v>
      </c>
      <c r="D21" s="372">
        <v>2.592</v>
      </c>
    </row>
    <row r="22" spans="1:4" ht="21.75" customHeight="1">
      <c r="A22" s="137">
        <v>18</v>
      </c>
      <c r="C22" s="371" t="s">
        <v>512</v>
      </c>
      <c r="D22" s="373">
        <v>3.334</v>
      </c>
    </row>
    <row r="23" spans="1:4" ht="21.75" customHeight="1">
      <c r="A23" s="137">
        <v>19</v>
      </c>
      <c r="C23" s="488" t="s">
        <v>568</v>
      </c>
      <c r="D23" s="489" t="s">
        <v>1242</v>
      </c>
    </row>
    <row r="24" spans="1:4" ht="21.75" customHeight="1">
      <c r="A24" s="137">
        <v>20</v>
      </c>
      <c r="C24" s="488" t="s">
        <v>562</v>
      </c>
      <c r="D24" s="489">
        <v>1.704</v>
      </c>
    </row>
    <row r="25" spans="1:4" ht="21.75" customHeight="1">
      <c r="A25" s="137">
        <v>21</v>
      </c>
      <c r="C25" s="227" t="s">
        <v>817</v>
      </c>
      <c r="D25" s="97">
        <v>3.458</v>
      </c>
    </row>
    <row r="26" spans="1:4" ht="21.75" customHeight="1">
      <c r="A26" s="137">
        <v>22</v>
      </c>
      <c r="C26" s="488" t="s">
        <v>565</v>
      </c>
      <c r="D26" s="489" t="s">
        <v>1242</v>
      </c>
    </row>
    <row r="27" spans="1:4" ht="21.75" customHeight="1">
      <c r="A27" s="137">
        <v>23</v>
      </c>
      <c r="C27" s="488" t="s">
        <v>1215</v>
      </c>
      <c r="D27" s="489">
        <v>2.755</v>
      </c>
    </row>
    <row r="28" spans="1:4" ht="21.75" customHeight="1">
      <c r="A28" s="137">
        <v>24</v>
      </c>
      <c r="C28" s="371" t="s">
        <v>505</v>
      </c>
      <c r="D28" s="372">
        <v>2.735</v>
      </c>
    </row>
    <row r="29" spans="1:4" ht="21.75" customHeight="1">
      <c r="A29" s="137">
        <v>25</v>
      </c>
      <c r="C29" s="488" t="s">
        <v>559</v>
      </c>
      <c r="D29" s="489" t="s">
        <v>1242</v>
      </c>
    </row>
    <row r="30" spans="1:4" ht="21.75" customHeight="1">
      <c r="A30" s="137">
        <v>26</v>
      </c>
      <c r="C30" s="488" t="s">
        <v>573</v>
      </c>
      <c r="D30" s="489" t="s">
        <v>1242</v>
      </c>
    </row>
    <row r="31" spans="1:4" ht="21.75" customHeight="1">
      <c r="A31" s="137">
        <v>27</v>
      </c>
      <c r="C31" s="251" t="s">
        <v>818</v>
      </c>
      <c r="D31" s="97">
        <v>0.753</v>
      </c>
    </row>
    <row r="32" spans="1:4" ht="21.75" customHeight="1">
      <c r="A32" s="137">
        <v>28</v>
      </c>
      <c r="C32" s="227" t="s">
        <v>819</v>
      </c>
      <c r="D32" s="97">
        <v>2.404</v>
      </c>
    </row>
    <row r="33" spans="1:4" ht="21.75" customHeight="1">
      <c r="A33" s="137">
        <v>29</v>
      </c>
      <c r="C33" s="230" t="s">
        <v>518</v>
      </c>
      <c r="D33" s="97">
        <v>0.956</v>
      </c>
    </row>
    <row r="34" spans="1:4" ht="21.75" customHeight="1">
      <c r="A34" s="137">
        <v>30</v>
      </c>
      <c r="C34" s="558" t="s">
        <v>509</v>
      </c>
      <c r="D34" s="516">
        <v>1.031</v>
      </c>
    </row>
    <row r="35" spans="1:4" ht="21.75" customHeight="1">
      <c r="A35" s="137">
        <v>31</v>
      </c>
      <c r="C35" s="558" t="s">
        <v>507</v>
      </c>
      <c r="D35" s="512">
        <v>1.206</v>
      </c>
    </row>
    <row r="36" spans="1:4" ht="21.75" customHeight="1">
      <c r="A36" s="137">
        <v>32</v>
      </c>
      <c r="C36" s="557" t="s">
        <v>499</v>
      </c>
      <c r="D36" s="372">
        <v>1.333</v>
      </c>
    </row>
    <row r="37" spans="1:4" ht="21.75" customHeight="1">
      <c r="A37" s="137">
        <v>33</v>
      </c>
      <c r="C37" s="371" t="s">
        <v>521</v>
      </c>
      <c r="D37" s="373">
        <v>3.05</v>
      </c>
    </row>
    <row r="38" spans="1:4" ht="21.75" customHeight="1">
      <c r="A38" s="137">
        <v>34</v>
      </c>
      <c r="C38" s="488" t="s">
        <v>576</v>
      </c>
      <c r="D38" s="489" t="s">
        <v>1242</v>
      </c>
    </row>
    <row r="39" spans="1:4" ht="21.75" customHeight="1">
      <c r="A39" s="137">
        <v>35</v>
      </c>
      <c r="C39" s="488" t="s">
        <v>581</v>
      </c>
      <c r="D39" s="489" t="s">
        <v>1242</v>
      </c>
    </row>
    <row r="40" spans="1:4" ht="21.75" customHeight="1">
      <c r="A40" s="137">
        <v>36</v>
      </c>
      <c r="C40" s="371" t="s">
        <v>530</v>
      </c>
      <c r="D40" s="373">
        <v>1.977</v>
      </c>
    </row>
    <row r="41" spans="1:4" ht="21.75" customHeight="1">
      <c r="A41" s="137">
        <v>37</v>
      </c>
      <c r="C41" s="558" t="s">
        <v>491</v>
      </c>
      <c r="D41" s="489" t="s">
        <v>1242</v>
      </c>
    </row>
    <row r="42" spans="1:4" ht="21.75" customHeight="1">
      <c r="A42" s="137">
        <v>38</v>
      </c>
      <c r="C42" s="488" t="s">
        <v>585</v>
      </c>
      <c r="D42" s="489">
        <v>0.07</v>
      </c>
    </row>
    <row r="43" spans="1:4" ht="21.75" customHeight="1">
      <c r="A43" s="137">
        <v>39</v>
      </c>
      <c r="C43" s="488" t="s">
        <v>556</v>
      </c>
      <c r="D43" s="489">
        <v>0.097</v>
      </c>
    </row>
    <row r="44" spans="1:4" ht="21.75" customHeight="1">
      <c r="A44" s="563">
        <v>40</v>
      </c>
      <c r="C44" s="564" t="s">
        <v>501</v>
      </c>
      <c r="D44" s="565">
        <v>1.262</v>
      </c>
    </row>
    <row r="45" spans="1:4" ht="21.75" customHeight="1">
      <c r="A45" s="296">
        <v>41</v>
      </c>
      <c r="B45" s="566"/>
      <c r="C45" s="566" t="s">
        <v>1102</v>
      </c>
      <c r="D45" s="296" t="s">
        <v>14</v>
      </c>
    </row>
    <row r="47" ht="21.75" customHeight="1">
      <c r="D47" s="560">
        <f>AVERAGE(D5:D46)</f>
        <v>2.23903125</v>
      </c>
    </row>
  </sheetData>
  <sheetProtection/>
  <autoFilter ref="A5:E5">
    <sortState ref="A6:E47">
      <sortCondition sortBy="value" ref="C6:C47"/>
    </sortState>
  </autoFilter>
  <mergeCells count="1">
    <mergeCell ref="B4:C4"/>
  </mergeCells>
  <printOptions horizontalCentered="1"/>
  <pageMargins left="0.5118110236220472" right="0.5118110236220472" top="0.7480314960629921" bottom="0.5511811023622047" header="0.4330708661417323" footer="0.31496062992125984"/>
  <pageSetup firstPageNumber="29" useFirstPageNumber="1" horizontalDpi="600" verticalDpi="600" orientation="portrait" paperSize="9" scale="81" r:id="rId1"/>
  <headerFooter>
    <oddFooter>&amp;R&amp;14A- &amp;P</oddFooter>
  </headerFooter>
  <rowBreaks count="1" manualBreakCount="1">
    <brk id="42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L8"/>
  <sheetViews>
    <sheetView view="pageBreakPreview" zoomScale="85" zoomScaleNormal="85" zoomScaleSheetLayoutView="85" zoomScalePageLayoutView="0" workbookViewId="0" topLeftCell="A1">
      <selection activeCell="F7" sqref="F7:F8"/>
    </sheetView>
  </sheetViews>
  <sheetFormatPr defaultColWidth="9.140625" defaultRowHeight="21.75" customHeight="1"/>
  <cols>
    <col min="1" max="1" width="5.7109375" style="101" customWidth="1"/>
    <col min="2" max="2" width="36.28125" style="101" customWidth="1"/>
    <col min="3" max="3" width="30.421875" style="101" customWidth="1"/>
    <col min="4" max="4" width="13.8515625" style="101" customWidth="1"/>
    <col min="5" max="5" width="17.7109375" style="101" customWidth="1"/>
    <col min="6" max="6" width="15.7109375" style="101" customWidth="1"/>
    <col min="7" max="7" width="15.140625" style="101" customWidth="1"/>
    <col min="8" max="8" width="30.140625" style="101" customWidth="1"/>
    <col min="9" max="16384" width="9.140625" style="101" customWidth="1"/>
  </cols>
  <sheetData>
    <row r="1" ht="12.75" customHeight="1"/>
    <row r="2" s="90" customFormat="1" ht="21.75" customHeight="1">
      <c r="A2" s="19" t="s">
        <v>237</v>
      </c>
    </row>
    <row r="3" spans="1:7" ht="21">
      <c r="A3" s="711" t="s">
        <v>479</v>
      </c>
      <c r="B3" s="711"/>
      <c r="C3" s="711"/>
      <c r="D3" s="711"/>
      <c r="E3" s="711"/>
      <c r="F3" s="711"/>
      <c r="G3" s="711"/>
    </row>
    <row r="4" spans="1:8" ht="21.75" customHeight="1">
      <c r="A4" s="712" t="s">
        <v>43</v>
      </c>
      <c r="B4" s="708" t="s">
        <v>238</v>
      </c>
      <c r="C4" s="712" t="s">
        <v>239</v>
      </c>
      <c r="D4" s="715" t="s">
        <v>240</v>
      </c>
      <c r="E4" s="716" t="s">
        <v>241</v>
      </c>
      <c r="F4" s="716" t="s">
        <v>242</v>
      </c>
      <c r="G4" s="715" t="s">
        <v>243</v>
      </c>
      <c r="H4" s="708" t="s">
        <v>244</v>
      </c>
    </row>
    <row r="5" spans="1:8" ht="21.75" customHeight="1">
      <c r="A5" s="713"/>
      <c r="B5" s="713"/>
      <c r="C5" s="713"/>
      <c r="D5" s="715"/>
      <c r="E5" s="716"/>
      <c r="F5" s="716"/>
      <c r="G5" s="715"/>
      <c r="H5" s="709"/>
    </row>
    <row r="6" spans="1:8" ht="21.75" customHeight="1">
      <c r="A6" s="714"/>
      <c r="B6" s="714"/>
      <c r="C6" s="714"/>
      <c r="D6" s="715"/>
      <c r="E6" s="716"/>
      <c r="F6" s="716"/>
      <c r="G6" s="715"/>
      <c r="H6" s="710"/>
    </row>
    <row r="7" spans="1:12" s="138" customFormat="1" ht="63">
      <c r="A7" s="41">
        <v>1</v>
      </c>
      <c r="B7" s="104" t="s">
        <v>1324</v>
      </c>
      <c r="C7" s="104" t="s">
        <v>1315</v>
      </c>
      <c r="D7" s="41" t="s">
        <v>1326</v>
      </c>
      <c r="E7" s="139">
        <v>239610</v>
      </c>
      <c r="F7" s="41">
        <v>1301000251</v>
      </c>
      <c r="G7" s="41" t="s">
        <v>1242</v>
      </c>
      <c r="H7" s="104" t="s">
        <v>1325</v>
      </c>
      <c r="I7" s="222"/>
      <c r="J7" s="222"/>
      <c r="K7" s="222"/>
      <c r="L7" s="222"/>
    </row>
    <row r="8" spans="1:12" s="138" customFormat="1" ht="42">
      <c r="A8" s="41">
        <v>2</v>
      </c>
      <c r="B8" s="567" t="s">
        <v>1327</v>
      </c>
      <c r="C8" s="104" t="s">
        <v>1315</v>
      </c>
      <c r="D8" s="41" t="s">
        <v>1326</v>
      </c>
      <c r="E8" s="139">
        <v>239766</v>
      </c>
      <c r="F8" s="646">
        <v>1301003729</v>
      </c>
      <c r="G8" s="41" t="s">
        <v>1242</v>
      </c>
      <c r="H8" s="104" t="s">
        <v>1325</v>
      </c>
      <c r="I8" s="222"/>
      <c r="J8" s="222"/>
      <c r="K8" s="222"/>
      <c r="L8" s="222"/>
    </row>
  </sheetData>
  <sheetProtection/>
  <mergeCells count="9">
    <mergeCell ref="H4:H6"/>
    <mergeCell ref="A3:G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1968503937007874" right="0.3937007874015748" top="0.6692913385826772" bottom="0.9055118110236221" header="0.31496062992125984" footer="0.5905511811023623"/>
  <pageSetup firstPageNumber="31" useFirstPageNumber="1" horizontalDpi="1200" verticalDpi="1200" orientation="landscape" paperSize="9" scale="80" r:id="rId1"/>
  <headerFooter>
    <oddFooter>&amp;R&amp;14A-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X82"/>
  <sheetViews>
    <sheetView view="pageBreakPreview" zoomScale="85" zoomScaleNormal="85" zoomScaleSheetLayoutView="85" zoomScalePageLayoutView="80" workbookViewId="0" topLeftCell="A79">
      <selection activeCell="C85" sqref="C85"/>
    </sheetView>
  </sheetViews>
  <sheetFormatPr defaultColWidth="9.140625" defaultRowHeight="12.75"/>
  <cols>
    <col min="1" max="1" width="9.140625" style="380" customWidth="1"/>
    <col min="2" max="2" width="41.421875" style="381" customWidth="1"/>
    <col min="3" max="3" width="29.421875" style="381" customWidth="1"/>
    <col min="4" max="4" width="24.28125" style="380" customWidth="1"/>
    <col min="5" max="5" width="10.140625" style="380" customWidth="1"/>
    <col min="6" max="6" width="7.7109375" style="380" customWidth="1"/>
    <col min="7" max="7" width="16.8515625" style="382" customWidth="1"/>
    <col min="8" max="8" width="9.57421875" style="379" customWidth="1"/>
    <col min="9" max="9" width="17.57421875" style="379" bestFit="1" customWidth="1"/>
    <col min="10" max="10" width="4.00390625" style="379" hidden="1" customWidth="1"/>
    <col min="11" max="11" width="7.7109375" style="379" bestFit="1" customWidth="1"/>
    <col min="12" max="12" width="8.7109375" style="379" hidden="1" customWidth="1"/>
    <col min="13" max="13" width="10.421875" style="379" hidden="1" customWidth="1"/>
    <col min="14" max="14" width="14.140625" style="382" customWidth="1"/>
    <col min="15" max="15" width="10.57421875" style="382" customWidth="1"/>
    <col min="16" max="16" width="11.00390625" style="382" hidden="1" customWidth="1"/>
    <col min="17" max="17" width="13.421875" style="379" bestFit="1" customWidth="1"/>
    <col min="18" max="18" width="14.57421875" style="379" bestFit="1" customWidth="1"/>
    <col min="19" max="16384" width="9.140625" style="379" customWidth="1"/>
  </cols>
  <sheetData>
    <row r="1" spans="1:24" s="1" customFormat="1" ht="21">
      <c r="A1" s="394" t="s">
        <v>245</v>
      </c>
      <c r="B1" s="394"/>
      <c r="C1" s="394"/>
      <c r="D1" s="394"/>
      <c r="E1" s="131"/>
      <c r="F1" s="131"/>
      <c r="G1" s="126"/>
      <c r="H1" s="257"/>
      <c r="I1" s="257"/>
      <c r="J1" s="257"/>
      <c r="K1" s="399"/>
      <c r="L1" s="399"/>
      <c r="M1" s="399"/>
      <c r="N1" s="400"/>
      <c r="O1" s="394"/>
      <c r="P1" s="248" t="s">
        <v>11</v>
      </c>
      <c r="R1" s="405"/>
      <c r="S1" s="245"/>
      <c r="T1" s="245"/>
      <c r="U1" s="245"/>
      <c r="V1" s="46"/>
      <c r="W1" s="46"/>
      <c r="X1" s="46"/>
    </row>
    <row r="2" spans="1:24" s="1" customFormat="1" ht="21" customHeight="1">
      <c r="A2" s="725" t="s">
        <v>479</v>
      </c>
      <c r="B2" s="725"/>
      <c r="C2" s="725"/>
      <c r="D2" s="725"/>
      <c r="E2" s="725"/>
      <c r="F2" s="725"/>
      <c r="G2" s="130"/>
      <c r="H2" s="257"/>
      <c r="I2" s="257"/>
      <c r="J2" s="257"/>
      <c r="K2" s="401"/>
      <c r="L2" s="401"/>
      <c r="M2" s="401"/>
      <c r="N2" s="402"/>
      <c r="O2" s="36"/>
      <c r="P2" s="397"/>
      <c r="Q2" s="36"/>
      <c r="R2" s="406"/>
      <c r="S2" s="406"/>
      <c r="T2" s="406"/>
      <c r="U2" s="406"/>
      <c r="V2" s="406"/>
      <c r="W2" s="406"/>
      <c r="X2" s="406"/>
    </row>
    <row r="3" spans="1:24" s="259" customFormat="1" ht="13.5" customHeight="1">
      <c r="A3" s="396"/>
      <c r="C3" s="395"/>
      <c r="D3" s="396"/>
      <c r="E3" s="396"/>
      <c r="F3" s="396"/>
      <c r="G3" s="398"/>
      <c r="H3" s="257"/>
      <c r="I3" s="257"/>
      <c r="J3" s="257"/>
      <c r="K3" s="407"/>
      <c r="L3" s="408"/>
      <c r="M3" s="403"/>
      <c r="N3" s="404"/>
      <c r="P3" s="258"/>
      <c r="R3" s="409"/>
      <c r="S3" s="410"/>
      <c r="T3" s="410"/>
      <c r="U3" s="410"/>
      <c r="V3" s="411"/>
      <c r="W3" s="411"/>
      <c r="X3" s="411"/>
    </row>
    <row r="4" spans="1:24" s="378" customFormat="1" ht="47.25" customHeight="1">
      <c r="A4" s="726" t="s">
        <v>1</v>
      </c>
      <c r="B4" s="728" t="s">
        <v>246</v>
      </c>
      <c r="C4" s="728" t="s">
        <v>915</v>
      </c>
      <c r="D4" s="728" t="s">
        <v>250</v>
      </c>
      <c r="E4" s="717" t="s">
        <v>469</v>
      </c>
      <c r="F4" s="718"/>
      <c r="G4" s="719" t="s">
        <v>470</v>
      </c>
      <c r="H4" s="721" t="s">
        <v>247</v>
      </c>
      <c r="I4" s="722"/>
      <c r="J4" s="412" t="s">
        <v>48</v>
      </c>
      <c r="K4" s="413" t="s">
        <v>248</v>
      </c>
      <c r="L4" s="412" t="s">
        <v>916</v>
      </c>
      <c r="M4" s="412" t="s">
        <v>917</v>
      </c>
      <c r="N4" s="723" t="s">
        <v>251</v>
      </c>
      <c r="O4" s="719" t="s">
        <v>252</v>
      </c>
      <c r="P4" s="719" t="s">
        <v>2</v>
      </c>
      <c r="Q4" s="414"/>
      <c r="R4" s="414"/>
      <c r="S4" s="414"/>
      <c r="T4" s="414"/>
      <c r="U4" s="414"/>
      <c r="V4" s="414"/>
      <c r="W4" s="414"/>
      <c r="X4" s="414"/>
    </row>
    <row r="5" spans="1:24" s="378" customFormat="1" ht="39.75">
      <c r="A5" s="727"/>
      <c r="B5" s="729"/>
      <c r="C5" s="729"/>
      <c r="D5" s="729"/>
      <c r="E5" s="415" t="s">
        <v>253</v>
      </c>
      <c r="F5" s="415" t="s">
        <v>254</v>
      </c>
      <c r="G5" s="720"/>
      <c r="H5" s="416"/>
      <c r="I5" s="417"/>
      <c r="J5" s="418"/>
      <c r="K5" s="419"/>
      <c r="L5" s="418"/>
      <c r="M5" s="418"/>
      <c r="N5" s="724"/>
      <c r="O5" s="720"/>
      <c r="P5" s="720"/>
      <c r="Q5" s="414"/>
      <c r="R5" s="414"/>
      <c r="S5" s="414"/>
      <c r="T5" s="414"/>
      <c r="U5" s="414"/>
      <c r="V5" s="414"/>
      <c r="W5" s="414"/>
      <c r="X5" s="414"/>
    </row>
    <row r="6" spans="1:24" ht="63">
      <c r="A6" s="420">
        <v>1</v>
      </c>
      <c r="B6" s="266" t="s">
        <v>820</v>
      </c>
      <c r="C6" s="266" t="s">
        <v>821</v>
      </c>
      <c r="D6" s="420" t="s">
        <v>1225</v>
      </c>
      <c r="E6" s="420"/>
      <c r="F6" s="420" t="s">
        <v>822</v>
      </c>
      <c r="G6" s="421">
        <v>2000000</v>
      </c>
      <c r="H6" s="422" t="s">
        <v>406</v>
      </c>
      <c r="I6" s="422" t="s">
        <v>405</v>
      </c>
      <c r="J6" s="422" t="s">
        <v>823</v>
      </c>
      <c r="K6" s="422">
        <v>100</v>
      </c>
      <c r="L6" s="422">
        <v>48</v>
      </c>
      <c r="M6" s="422">
        <v>3</v>
      </c>
      <c r="N6" s="421">
        <v>125000</v>
      </c>
      <c r="O6" s="421"/>
      <c r="P6" s="421"/>
      <c r="Q6" s="18"/>
      <c r="R6" s="18"/>
      <c r="S6" s="18"/>
      <c r="T6" s="18"/>
      <c r="U6" s="18"/>
      <c r="V6" s="18"/>
      <c r="W6" s="18"/>
      <c r="X6" s="18"/>
    </row>
    <row r="7" spans="1:24" ht="84">
      <c r="A7" s="423">
        <v>2</v>
      </c>
      <c r="B7" s="267" t="s">
        <v>824</v>
      </c>
      <c r="C7" s="267" t="s">
        <v>825</v>
      </c>
      <c r="D7" s="423" t="s">
        <v>826</v>
      </c>
      <c r="E7" s="423"/>
      <c r="F7" s="423" t="s">
        <v>822</v>
      </c>
      <c r="G7" s="424">
        <v>800000</v>
      </c>
      <c r="H7" s="425" t="s">
        <v>400</v>
      </c>
      <c r="I7" s="425" t="s">
        <v>399</v>
      </c>
      <c r="J7" s="425" t="s">
        <v>823</v>
      </c>
      <c r="K7" s="425">
        <v>100</v>
      </c>
      <c r="L7" s="425">
        <v>37</v>
      </c>
      <c r="M7" s="425">
        <v>4</v>
      </c>
      <c r="N7" s="424">
        <v>86486.48</v>
      </c>
      <c r="O7" s="424"/>
      <c r="P7" s="424"/>
      <c r="Q7" s="18"/>
      <c r="R7" s="18"/>
      <c r="S7" s="18"/>
      <c r="T7" s="18"/>
      <c r="U7" s="18"/>
      <c r="V7" s="18"/>
      <c r="W7" s="18"/>
      <c r="X7" s="18"/>
    </row>
    <row r="8" spans="1:24" ht="42" customHeight="1">
      <c r="A8" s="426">
        <v>2</v>
      </c>
      <c r="B8" s="427" t="s">
        <v>824</v>
      </c>
      <c r="C8" s="428" t="s">
        <v>827</v>
      </c>
      <c r="D8" s="426" t="s">
        <v>826</v>
      </c>
      <c r="E8" s="429"/>
      <c r="F8" s="429"/>
      <c r="G8" s="430">
        <v>200000</v>
      </c>
      <c r="H8" s="431" t="s">
        <v>400</v>
      </c>
      <c r="I8" s="431" t="s">
        <v>399</v>
      </c>
      <c r="J8" s="431" t="s">
        <v>823</v>
      </c>
      <c r="K8" s="431">
        <v>100</v>
      </c>
      <c r="L8" s="432">
        <v>37</v>
      </c>
      <c r="M8" s="432">
        <v>4</v>
      </c>
      <c r="N8" s="430">
        <v>21621.62</v>
      </c>
      <c r="O8" s="430"/>
      <c r="P8" s="430"/>
      <c r="Q8" s="18"/>
      <c r="R8" s="18"/>
      <c r="S8" s="18"/>
      <c r="T8" s="18"/>
      <c r="U8" s="18"/>
      <c r="V8" s="18"/>
      <c r="W8" s="18"/>
      <c r="X8" s="18"/>
    </row>
    <row r="9" spans="1:24" ht="48.75" customHeight="1">
      <c r="A9" s="433">
        <v>2</v>
      </c>
      <c r="B9" s="434" t="s">
        <v>824</v>
      </c>
      <c r="C9" s="435" t="s">
        <v>828</v>
      </c>
      <c r="D9" s="433" t="s">
        <v>826</v>
      </c>
      <c r="E9" s="436"/>
      <c r="F9" s="436"/>
      <c r="G9" s="437">
        <v>200000</v>
      </c>
      <c r="H9" s="438" t="s">
        <v>400</v>
      </c>
      <c r="I9" s="438" t="s">
        <v>399</v>
      </c>
      <c r="J9" s="438" t="s">
        <v>823</v>
      </c>
      <c r="K9" s="438">
        <v>100</v>
      </c>
      <c r="L9" s="439">
        <v>37</v>
      </c>
      <c r="M9" s="439">
        <v>4</v>
      </c>
      <c r="N9" s="437">
        <v>21621.62</v>
      </c>
      <c r="O9" s="437"/>
      <c r="P9" s="437"/>
      <c r="Q9" s="18"/>
      <c r="R9" s="18"/>
      <c r="S9" s="18"/>
      <c r="T9" s="18"/>
      <c r="U9" s="18"/>
      <c r="V9" s="18"/>
      <c r="W9" s="18"/>
      <c r="X9" s="18"/>
    </row>
    <row r="10" spans="1:24" ht="84">
      <c r="A10" s="423">
        <v>3</v>
      </c>
      <c r="B10" s="267" t="s">
        <v>829</v>
      </c>
      <c r="C10" s="267" t="s">
        <v>830</v>
      </c>
      <c r="D10" s="423" t="s">
        <v>831</v>
      </c>
      <c r="E10" s="423" t="s">
        <v>822</v>
      </c>
      <c r="F10" s="423"/>
      <c r="G10" s="424">
        <v>613000</v>
      </c>
      <c r="H10" s="425" t="s">
        <v>832</v>
      </c>
      <c r="I10" s="425" t="s">
        <v>833</v>
      </c>
      <c r="J10" s="425" t="s">
        <v>19</v>
      </c>
      <c r="K10" s="425">
        <v>20</v>
      </c>
      <c r="L10" s="425">
        <v>43</v>
      </c>
      <c r="M10" s="425">
        <v>6</v>
      </c>
      <c r="N10" s="424">
        <v>17106.97</v>
      </c>
      <c r="O10" s="424"/>
      <c r="P10" s="424"/>
      <c r="Q10" s="18"/>
      <c r="R10" s="18"/>
      <c r="S10" s="18"/>
      <c r="T10" s="18"/>
      <c r="U10" s="18"/>
      <c r="V10" s="18"/>
      <c r="W10" s="18"/>
      <c r="X10" s="18"/>
    </row>
    <row r="11" spans="1:24" ht="21" customHeight="1">
      <c r="A11" s="433">
        <v>3</v>
      </c>
      <c r="B11" s="434" t="s">
        <v>829</v>
      </c>
      <c r="C11" s="434" t="s">
        <v>830</v>
      </c>
      <c r="D11" s="433" t="s">
        <v>831</v>
      </c>
      <c r="E11" s="436"/>
      <c r="F11" s="436"/>
      <c r="G11" s="437">
        <v>613000</v>
      </c>
      <c r="H11" s="439" t="s">
        <v>414</v>
      </c>
      <c r="I11" s="439" t="s">
        <v>413</v>
      </c>
      <c r="J11" s="439" t="s">
        <v>19</v>
      </c>
      <c r="K11" s="439">
        <v>50</v>
      </c>
      <c r="L11" s="439">
        <v>43</v>
      </c>
      <c r="M11" s="439">
        <v>6</v>
      </c>
      <c r="N11" s="437">
        <v>42767.44</v>
      </c>
      <c r="O11" s="437"/>
      <c r="P11" s="437"/>
      <c r="Q11" s="18"/>
      <c r="R11" s="18"/>
      <c r="S11" s="18"/>
      <c r="T11" s="18"/>
      <c r="U11" s="18"/>
      <c r="V11" s="18"/>
      <c r="W11" s="18"/>
      <c r="X11" s="18"/>
    </row>
    <row r="12" spans="1:24" ht="84">
      <c r="A12" s="423">
        <v>4</v>
      </c>
      <c r="B12" s="267" t="s">
        <v>834</v>
      </c>
      <c r="C12" s="267" t="s">
        <v>835</v>
      </c>
      <c r="D12" s="423" t="s">
        <v>836</v>
      </c>
      <c r="E12" s="423"/>
      <c r="F12" s="423" t="s">
        <v>822</v>
      </c>
      <c r="G12" s="424">
        <v>320000</v>
      </c>
      <c r="H12" s="425" t="s">
        <v>387</v>
      </c>
      <c r="I12" s="425" t="s">
        <v>386</v>
      </c>
      <c r="J12" s="425" t="s">
        <v>17</v>
      </c>
      <c r="K12" s="425">
        <v>60</v>
      </c>
      <c r="L12" s="425">
        <v>24</v>
      </c>
      <c r="M12" s="425">
        <v>4</v>
      </c>
      <c r="N12" s="424">
        <v>32000</v>
      </c>
      <c r="O12" s="424"/>
      <c r="P12" s="424"/>
      <c r="Q12" s="18"/>
      <c r="R12" s="18"/>
      <c r="S12" s="18"/>
      <c r="T12" s="18"/>
      <c r="U12" s="18"/>
      <c r="V12" s="18"/>
      <c r="W12" s="18"/>
      <c r="X12" s="18"/>
    </row>
    <row r="13" spans="1:24" ht="42">
      <c r="A13" s="426">
        <v>4</v>
      </c>
      <c r="B13" s="427" t="s">
        <v>834</v>
      </c>
      <c r="C13" s="428" t="s">
        <v>837</v>
      </c>
      <c r="D13" s="426" t="s">
        <v>836</v>
      </c>
      <c r="E13" s="429"/>
      <c r="F13" s="429"/>
      <c r="G13" s="430">
        <v>80000</v>
      </c>
      <c r="H13" s="431" t="s">
        <v>387</v>
      </c>
      <c r="I13" s="431" t="s">
        <v>386</v>
      </c>
      <c r="J13" s="431" t="s">
        <v>17</v>
      </c>
      <c r="K13" s="431">
        <v>60</v>
      </c>
      <c r="L13" s="432">
        <v>24</v>
      </c>
      <c r="M13" s="432">
        <v>4</v>
      </c>
      <c r="N13" s="430">
        <v>8000</v>
      </c>
      <c r="O13" s="430"/>
      <c r="P13" s="430"/>
      <c r="Q13" s="18"/>
      <c r="R13" s="18"/>
      <c r="S13" s="18"/>
      <c r="T13" s="18"/>
      <c r="U13" s="18"/>
      <c r="V13" s="18"/>
      <c r="W13" s="18"/>
      <c r="X13" s="18"/>
    </row>
    <row r="14" spans="1:24" ht="42">
      <c r="A14" s="433">
        <v>4</v>
      </c>
      <c r="B14" s="434" t="s">
        <v>834</v>
      </c>
      <c r="C14" s="435" t="s">
        <v>838</v>
      </c>
      <c r="D14" s="433" t="s">
        <v>836</v>
      </c>
      <c r="E14" s="436"/>
      <c r="F14" s="436"/>
      <c r="G14" s="437">
        <v>80000</v>
      </c>
      <c r="H14" s="438" t="s">
        <v>387</v>
      </c>
      <c r="I14" s="438" t="s">
        <v>386</v>
      </c>
      <c r="J14" s="438" t="s">
        <v>17</v>
      </c>
      <c r="K14" s="438">
        <v>60</v>
      </c>
      <c r="L14" s="439">
        <v>24</v>
      </c>
      <c r="M14" s="439">
        <v>4</v>
      </c>
      <c r="N14" s="437">
        <v>8000</v>
      </c>
      <c r="O14" s="437"/>
      <c r="P14" s="437"/>
      <c r="Q14" s="18"/>
      <c r="R14" s="18"/>
      <c r="S14" s="18"/>
      <c r="T14" s="18"/>
      <c r="U14" s="18"/>
      <c r="V14" s="18"/>
      <c r="W14" s="18"/>
      <c r="X14" s="18"/>
    </row>
    <row r="15" spans="1:24" ht="42">
      <c r="A15" s="420">
        <v>5</v>
      </c>
      <c r="B15" s="266" t="s">
        <v>839</v>
      </c>
      <c r="C15" s="266" t="s">
        <v>840</v>
      </c>
      <c r="D15" s="420" t="s">
        <v>841</v>
      </c>
      <c r="E15" s="420" t="s">
        <v>822</v>
      </c>
      <c r="F15" s="420"/>
      <c r="G15" s="421">
        <v>1200000</v>
      </c>
      <c r="H15" s="422" t="s">
        <v>355</v>
      </c>
      <c r="I15" s="422" t="s">
        <v>354</v>
      </c>
      <c r="J15" s="422" t="s">
        <v>842</v>
      </c>
      <c r="K15" s="422">
        <v>100</v>
      </c>
      <c r="L15" s="422">
        <v>36</v>
      </c>
      <c r="M15" s="422">
        <v>6</v>
      </c>
      <c r="N15" s="421">
        <v>200000</v>
      </c>
      <c r="O15" s="421"/>
      <c r="P15" s="421"/>
      <c r="Q15" s="18"/>
      <c r="R15" s="18"/>
      <c r="S15" s="18"/>
      <c r="T15" s="18"/>
      <c r="U15" s="18"/>
      <c r="V15" s="18"/>
      <c r="W15" s="18"/>
      <c r="X15" s="18"/>
    </row>
    <row r="16" spans="1:24" ht="42">
      <c r="A16" s="420">
        <v>6</v>
      </c>
      <c r="B16" s="266" t="s">
        <v>843</v>
      </c>
      <c r="C16" s="266" t="s">
        <v>844</v>
      </c>
      <c r="D16" s="420" t="s">
        <v>845</v>
      </c>
      <c r="E16" s="420" t="s">
        <v>822</v>
      </c>
      <c r="F16" s="420"/>
      <c r="G16" s="421">
        <v>710667</v>
      </c>
      <c r="H16" s="422" t="s">
        <v>438</v>
      </c>
      <c r="I16" s="422" t="s">
        <v>415</v>
      </c>
      <c r="J16" s="422" t="s">
        <v>18</v>
      </c>
      <c r="K16" s="422">
        <v>100</v>
      </c>
      <c r="L16" s="422">
        <v>12</v>
      </c>
      <c r="M16" s="422">
        <v>6</v>
      </c>
      <c r="N16" s="421">
        <v>355333.5</v>
      </c>
      <c r="O16" s="421"/>
      <c r="P16" s="421"/>
      <c r="Q16" s="18"/>
      <c r="R16" s="18"/>
      <c r="S16" s="18"/>
      <c r="T16" s="18"/>
      <c r="U16" s="18"/>
      <c r="V16" s="18"/>
      <c r="W16" s="18"/>
      <c r="X16" s="18"/>
    </row>
    <row r="17" spans="1:16" ht="63">
      <c r="A17" s="420">
        <v>7</v>
      </c>
      <c r="B17" s="266" t="s">
        <v>846</v>
      </c>
      <c r="C17" s="266" t="s">
        <v>844</v>
      </c>
      <c r="D17" s="420" t="s">
        <v>845</v>
      </c>
      <c r="E17" s="420" t="s">
        <v>822</v>
      </c>
      <c r="F17" s="420"/>
      <c r="G17" s="421">
        <v>710667</v>
      </c>
      <c r="H17" s="422" t="s">
        <v>438</v>
      </c>
      <c r="I17" s="422" t="s">
        <v>415</v>
      </c>
      <c r="J17" s="422" t="s">
        <v>18</v>
      </c>
      <c r="K17" s="422">
        <v>100</v>
      </c>
      <c r="L17" s="422">
        <v>12</v>
      </c>
      <c r="M17" s="422">
        <v>6</v>
      </c>
      <c r="N17" s="421">
        <v>355333.5</v>
      </c>
      <c r="O17" s="421"/>
      <c r="P17" s="421"/>
    </row>
    <row r="18" spans="1:16" ht="63">
      <c r="A18" s="420">
        <v>8</v>
      </c>
      <c r="B18" s="266" t="s">
        <v>847</v>
      </c>
      <c r="C18" s="266" t="s">
        <v>844</v>
      </c>
      <c r="D18" s="420" t="s">
        <v>848</v>
      </c>
      <c r="E18" s="420" t="s">
        <v>822</v>
      </c>
      <c r="F18" s="420"/>
      <c r="G18" s="421">
        <v>152667</v>
      </c>
      <c r="H18" s="422" t="s">
        <v>416</v>
      </c>
      <c r="I18" s="422" t="s">
        <v>415</v>
      </c>
      <c r="J18" s="422" t="s">
        <v>19</v>
      </c>
      <c r="K18" s="422">
        <v>100</v>
      </c>
      <c r="L18" s="422">
        <v>12</v>
      </c>
      <c r="M18" s="422">
        <v>6</v>
      </c>
      <c r="N18" s="421">
        <v>76333.5</v>
      </c>
      <c r="O18" s="421"/>
      <c r="P18" s="421"/>
    </row>
    <row r="19" spans="1:16" ht="84">
      <c r="A19" s="420">
        <v>9</v>
      </c>
      <c r="B19" s="266" t="s">
        <v>849</v>
      </c>
      <c r="C19" s="266" t="s">
        <v>844</v>
      </c>
      <c r="D19" s="420" t="s">
        <v>848</v>
      </c>
      <c r="E19" s="420" t="s">
        <v>822</v>
      </c>
      <c r="F19" s="420"/>
      <c r="G19" s="421">
        <v>152667</v>
      </c>
      <c r="H19" s="422" t="s">
        <v>416</v>
      </c>
      <c r="I19" s="422" t="s">
        <v>415</v>
      </c>
      <c r="J19" s="422" t="s">
        <v>19</v>
      </c>
      <c r="K19" s="422">
        <v>100</v>
      </c>
      <c r="L19" s="422">
        <v>12</v>
      </c>
      <c r="M19" s="422">
        <v>6</v>
      </c>
      <c r="N19" s="421">
        <v>76333.5</v>
      </c>
      <c r="O19" s="421"/>
      <c r="P19" s="421"/>
    </row>
    <row r="20" spans="1:16" ht="63">
      <c r="A20" s="420">
        <v>10</v>
      </c>
      <c r="B20" s="266" t="s">
        <v>850</v>
      </c>
      <c r="C20" s="266" t="s">
        <v>844</v>
      </c>
      <c r="D20" s="420" t="s">
        <v>848</v>
      </c>
      <c r="E20" s="420" t="s">
        <v>822</v>
      </c>
      <c r="F20" s="420"/>
      <c r="G20" s="421">
        <v>187333</v>
      </c>
      <c r="H20" s="422" t="s">
        <v>419</v>
      </c>
      <c r="I20" s="422" t="s">
        <v>418</v>
      </c>
      <c r="J20" s="422" t="s">
        <v>19</v>
      </c>
      <c r="K20" s="422">
        <v>100</v>
      </c>
      <c r="L20" s="422">
        <v>12</v>
      </c>
      <c r="M20" s="422">
        <v>6</v>
      </c>
      <c r="N20" s="421">
        <v>93666.5</v>
      </c>
      <c r="O20" s="421"/>
      <c r="P20" s="421"/>
    </row>
    <row r="21" spans="1:16" ht="63">
      <c r="A21" s="420">
        <v>11</v>
      </c>
      <c r="B21" s="266" t="s">
        <v>851</v>
      </c>
      <c r="C21" s="266" t="s">
        <v>844</v>
      </c>
      <c r="D21" s="420" t="s">
        <v>848</v>
      </c>
      <c r="E21" s="420" t="s">
        <v>822</v>
      </c>
      <c r="F21" s="420"/>
      <c r="G21" s="421">
        <v>67000</v>
      </c>
      <c r="H21" s="422" t="s">
        <v>426</v>
      </c>
      <c r="I21" s="422" t="s">
        <v>425</v>
      </c>
      <c r="J21" s="422" t="s">
        <v>18</v>
      </c>
      <c r="K21" s="422">
        <v>100</v>
      </c>
      <c r="L21" s="422">
        <v>12</v>
      </c>
      <c r="M21" s="422">
        <v>6</v>
      </c>
      <c r="N21" s="421">
        <v>33500</v>
      </c>
      <c r="O21" s="421"/>
      <c r="P21" s="421"/>
    </row>
    <row r="22" spans="1:16" ht="42">
      <c r="A22" s="420">
        <v>12</v>
      </c>
      <c r="B22" s="266" t="s">
        <v>852</v>
      </c>
      <c r="C22" s="266" t="s">
        <v>844</v>
      </c>
      <c r="D22" s="420" t="s">
        <v>848</v>
      </c>
      <c r="E22" s="420" t="s">
        <v>822</v>
      </c>
      <c r="F22" s="420"/>
      <c r="G22" s="421">
        <v>185000</v>
      </c>
      <c r="H22" s="422" t="s">
        <v>412</v>
      </c>
      <c r="I22" s="422" t="s">
        <v>411</v>
      </c>
      <c r="J22" s="422" t="s">
        <v>19</v>
      </c>
      <c r="K22" s="422">
        <v>100</v>
      </c>
      <c r="L22" s="422">
        <v>12</v>
      </c>
      <c r="M22" s="422">
        <v>6</v>
      </c>
      <c r="N22" s="421">
        <v>92500</v>
      </c>
      <c r="O22" s="421"/>
      <c r="P22" s="421"/>
    </row>
    <row r="23" spans="1:16" ht="42">
      <c r="A23" s="420">
        <v>13</v>
      </c>
      <c r="B23" s="266" t="s">
        <v>853</v>
      </c>
      <c r="C23" s="266" t="s">
        <v>844</v>
      </c>
      <c r="D23" s="420" t="s">
        <v>848</v>
      </c>
      <c r="E23" s="420" t="s">
        <v>822</v>
      </c>
      <c r="F23" s="420"/>
      <c r="G23" s="421">
        <v>598167</v>
      </c>
      <c r="H23" s="422" t="s">
        <v>414</v>
      </c>
      <c r="I23" s="422" t="s">
        <v>413</v>
      </c>
      <c r="J23" s="422" t="s">
        <v>19</v>
      </c>
      <c r="K23" s="422">
        <v>100</v>
      </c>
      <c r="L23" s="422">
        <v>12</v>
      </c>
      <c r="M23" s="422">
        <v>6</v>
      </c>
      <c r="N23" s="421">
        <v>299083.5</v>
      </c>
      <c r="O23" s="421"/>
      <c r="P23" s="421"/>
    </row>
    <row r="24" spans="1:16" ht="42">
      <c r="A24" s="420">
        <v>14</v>
      </c>
      <c r="B24" s="266" t="s">
        <v>854</v>
      </c>
      <c r="C24" s="266" t="s">
        <v>844</v>
      </c>
      <c r="D24" s="420" t="s">
        <v>848</v>
      </c>
      <c r="E24" s="420" t="s">
        <v>822</v>
      </c>
      <c r="F24" s="420"/>
      <c r="G24" s="421">
        <v>191000</v>
      </c>
      <c r="H24" s="422" t="s">
        <v>424</v>
      </c>
      <c r="I24" s="422" t="s">
        <v>423</v>
      </c>
      <c r="J24" s="422" t="s">
        <v>18</v>
      </c>
      <c r="K24" s="422">
        <v>100</v>
      </c>
      <c r="L24" s="422">
        <v>12</v>
      </c>
      <c r="M24" s="422">
        <v>6</v>
      </c>
      <c r="N24" s="421">
        <v>95500</v>
      </c>
      <c r="O24" s="421"/>
      <c r="P24" s="421"/>
    </row>
    <row r="25" spans="1:16" ht="42">
      <c r="A25" s="420">
        <v>15</v>
      </c>
      <c r="B25" s="266" t="s">
        <v>855</v>
      </c>
      <c r="C25" s="266" t="s">
        <v>844</v>
      </c>
      <c r="D25" s="420" t="s">
        <v>848</v>
      </c>
      <c r="E25" s="420" t="s">
        <v>822</v>
      </c>
      <c r="F25" s="420"/>
      <c r="G25" s="421">
        <v>1000000</v>
      </c>
      <c r="H25" s="422" t="s">
        <v>355</v>
      </c>
      <c r="I25" s="422" t="s">
        <v>354</v>
      </c>
      <c r="J25" s="422" t="s">
        <v>842</v>
      </c>
      <c r="K25" s="422">
        <v>100</v>
      </c>
      <c r="L25" s="422">
        <v>12</v>
      </c>
      <c r="M25" s="422">
        <v>6</v>
      </c>
      <c r="N25" s="421">
        <v>500000</v>
      </c>
      <c r="O25" s="421"/>
      <c r="P25" s="421"/>
    </row>
    <row r="26" spans="1:16" ht="63">
      <c r="A26" s="420">
        <v>16</v>
      </c>
      <c r="B26" s="266" t="s">
        <v>856</v>
      </c>
      <c r="C26" s="266" t="s">
        <v>844</v>
      </c>
      <c r="D26" s="420" t="s">
        <v>848</v>
      </c>
      <c r="E26" s="420" t="s">
        <v>822</v>
      </c>
      <c r="F26" s="420"/>
      <c r="G26" s="421">
        <v>591000</v>
      </c>
      <c r="H26" s="422" t="s">
        <v>404</v>
      </c>
      <c r="I26" s="422" t="s">
        <v>403</v>
      </c>
      <c r="J26" s="422" t="s">
        <v>842</v>
      </c>
      <c r="K26" s="422">
        <v>100</v>
      </c>
      <c r="L26" s="422">
        <v>12</v>
      </c>
      <c r="M26" s="422">
        <v>6</v>
      </c>
      <c r="N26" s="421">
        <v>295500</v>
      </c>
      <c r="O26" s="421"/>
      <c r="P26" s="421"/>
    </row>
    <row r="27" spans="1:16" ht="42">
      <c r="A27" s="420">
        <v>17</v>
      </c>
      <c r="B27" s="266" t="s">
        <v>857</v>
      </c>
      <c r="C27" s="266" t="s">
        <v>844</v>
      </c>
      <c r="D27" s="420" t="s">
        <v>848</v>
      </c>
      <c r="E27" s="420" t="s">
        <v>822</v>
      </c>
      <c r="F27" s="420"/>
      <c r="G27" s="421">
        <v>173500</v>
      </c>
      <c r="H27" s="422" t="s">
        <v>402</v>
      </c>
      <c r="I27" s="422" t="s">
        <v>401</v>
      </c>
      <c r="J27" s="422" t="s">
        <v>842</v>
      </c>
      <c r="K27" s="422">
        <v>100</v>
      </c>
      <c r="L27" s="422">
        <v>12</v>
      </c>
      <c r="M27" s="422">
        <v>6</v>
      </c>
      <c r="N27" s="421">
        <v>86750</v>
      </c>
      <c r="O27" s="421"/>
      <c r="P27" s="421"/>
    </row>
    <row r="28" spans="1:16" ht="21" customHeight="1">
      <c r="A28" s="423">
        <v>18</v>
      </c>
      <c r="B28" s="267" t="s">
        <v>385</v>
      </c>
      <c r="C28" s="428" t="s">
        <v>859</v>
      </c>
      <c r="D28" s="426" t="s">
        <v>858</v>
      </c>
      <c r="E28" s="429"/>
      <c r="F28" s="429"/>
      <c r="G28" s="430">
        <v>300000</v>
      </c>
      <c r="H28" s="432" t="s">
        <v>389</v>
      </c>
      <c r="I28" s="432" t="s">
        <v>388</v>
      </c>
      <c r="J28" s="432" t="s">
        <v>17</v>
      </c>
      <c r="K28" s="432">
        <v>33.34</v>
      </c>
      <c r="L28" s="432">
        <v>36</v>
      </c>
      <c r="M28" s="432">
        <v>6</v>
      </c>
      <c r="N28" s="430">
        <v>16670</v>
      </c>
      <c r="O28" s="430"/>
      <c r="P28" s="430"/>
    </row>
    <row r="29" spans="1:16" ht="21" customHeight="1">
      <c r="A29" s="426">
        <v>19</v>
      </c>
      <c r="B29" s="427" t="s">
        <v>385</v>
      </c>
      <c r="C29" s="427" t="s">
        <v>859</v>
      </c>
      <c r="D29" s="426" t="s">
        <v>858</v>
      </c>
      <c r="E29" s="429"/>
      <c r="F29" s="429"/>
      <c r="G29" s="440">
        <v>300000</v>
      </c>
      <c r="H29" s="432" t="s">
        <v>394</v>
      </c>
      <c r="I29" s="432" t="s">
        <v>393</v>
      </c>
      <c r="J29" s="432" t="s">
        <v>17</v>
      </c>
      <c r="K29" s="432">
        <v>33.33</v>
      </c>
      <c r="L29" s="432">
        <v>36</v>
      </c>
      <c r="M29" s="432">
        <v>6</v>
      </c>
      <c r="N29" s="430">
        <v>16665</v>
      </c>
      <c r="O29" s="430"/>
      <c r="P29" s="430"/>
    </row>
    <row r="30" spans="1:16" ht="21" customHeight="1">
      <c r="A30" s="433">
        <v>19</v>
      </c>
      <c r="B30" s="434" t="s">
        <v>385</v>
      </c>
      <c r="C30" s="434" t="s">
        <v>859</v>
      </c>
      <c r="D30" s="433" t="s">
        <v>858</v>
      </c>
      <c r="E30" s="436"/>
      <c r="F30" s="436"/>
      <c r="G30" s="441">
        <v>300000</v>
      </c>
      <c r="H30" s="438" t="s">
        <v>387</v>
      </c>
      <c r="I30" s="438" t="s">
        <v>386</v>
      </c>
      <c r="J30" s="438" t="s">
        <v>17</v>
      </c>
      <c r="K30" s="438">
        <v>33.33</v>
      </c>
      <c r="L30" s="438">
        <v>36</v>
      </c>
      <c r="M30" s="438">
        <v>6</v>
      </c>
      <c r="N30" s="441">
        <v>16665</v>
      </c>
      <c r="O30" s="437"/>
      <c r="P30" s="437"/>
    </row>
    <row r="31" spans="1:16" ht="42">
      <c r="A31" s="420">
        <v>19</v>
      </c>
      <c r="B31" s="266" t="s">
        <v>860</v>
      </c>
      <c r="C31" s="266" t="s">
        <v>844</v>
      </c>
      <c r="D31" s="420" t="s">
        <v>848</v>
      </c>
      <c r="E31" s="420" t="s">
        <v>822</v>
      </c>
      <c r="F31" s="420"/>
      <c r="G31" s="421">
        <v>326333</v>
      </c>
      <c r="H31" s="422" t="s">
        <v>406</v>
      </c>
      <c r="I31" s="422" t="s">
        <v>405</v>
      </c>
      <c r="J31" s="422" t="s">
        <v>842</v>
      </c>
      <c r="K31" s="422">
        <v>100</v>
      </c>
      <c r="L31" s="422">
        <v>12</v>
      </c>
      <c r="M31" s="422">
        <v>6</v>
      </c>
      <c r="N31" s="421">
        <v>163166.5</v>
      </c>
      <c r="O31" s="421"/>
      <c r="P31" s="421"/>
    </row>
    <row r="32" spans="1:16" s="591" customFormat="1" ht="21" customHeight="1" hidden="1">
      <c r="A32" s="426">
        <v>23</v>
      </c>
      <c r="B32" s="427" t="s">
        <v>862</v>
      </c>
      <c r="C32" s="427" t="s">
        <v>859</v>
      </c>
      <c r="D32" s="426" t="s">
        <v>861</v>
      </c>
      <c r="E32" s="426"/>
      <c r="F32" s="426"/>
      <c r="G32" s="440">
        <v>2500000</v>
      </c>
      <c r="H32" s="431" t="s">
        <v>406</v>
      </c>
      <c r="I32" s="431" t="s">
        <v>405</v>
      </c>
      <c r="J32" s="431" t="s">
        <v>823</v>
      </c>
      <c r="K32" s="431">
        <v>12.8</v>
      </c>
      <c r="L32" s="431">
        <v>60</v>
      </c>
      <c r="M32" s="431">
        <v>6</v>
      </c>
      <c r="N32" s="440">
        <v>32000</v>
      </c>
      <c r="O32" s="440"/>
      <c r="P32" s="440"/>
    </row>
    <row r="33" spans="1:16" s="591" customFormat="1" ht="21" customHeight="1" hidden="1">
      <c r="A33" s="426">
        <v>23</v>
      </c>
      <c r="B33" s="427" t="s">
        <v>862</v>
      </c>
      <c r="C33" s="427" t="s">
        <v>859</v>
      </c>
      <c r="D33" s="426" t="s">
        <v>861</v>
      </c>
      <c r="E33" s="426"/>
      <c r="F33" s="426"/>
      <c r="G33" s="440">
        <v>2500000</v>
      </c>
      <c r="H33" s="431" t="s">
        <v>400</v>
      </c>
      <c r="I33" s="431" t="s">
        <v>399</v>
      </c>
      <c r="J33" s="431" t="s">
        <v>823</v>
      </c>
      <c r="K33" s="431">
        <v>12.8</v>
      </c>
      <c r="L33" s="431">
        <v>60</v>
      </c>
      <c r="M33" s="431">
        <v>6</v>
      </c>
      <c r="N33" s="440">
        <v>32000</v>
      </c>
      <c r="O33" s="440"/>
      <c r="P33" s="440"/>
    </row>
    <row r="34" spans="1:16" s="591" customFormat="1" ht="21" customHeight="1" hidden="1">
      <c r="A34" s="426">
        <v>23</v>
      </c>
      <c r="B34" s="427" t="s">
        <v>862</v>
      </c>
      <c r="C34" s="427" t="s">
        <v>859</v>
      </c>
      <c r="D34" s="426" t="s">
        <v>861</v>
      </c>
      <c r="E34" s="426"/>
      <c r="F34" s="426"/>
      <c r="G34" s="440">
        <v>2500000</v>
      </c>
      <c r="H34" s="431" t="s">
        <v>398</v>
      </c>
      <c r="I34" s="431" t="s">
        <v>397</v>
      </c>
      <c r="J34" s="431" t="s">
        <v>823</v>
      </c>
      <c r="K34" s="431">
        <v>12.8</v>
      </c>
      <c r="L34" s="431">
        <v>60</v>
      </c>
      <c r="M34" s="431">
        <v>6</v>
      </c>
      <c r="N34" s="440">
        <v>32000</v>
      </c>
      <c r="O34" s="440"/>
      <c r="P34" s="440"/>
    </row>
    <row r="35" spans="1:16" s="591" customFormat="1" ht="21" customHeight="1" hidden="1">
      <c r="A35" s="426">
        <v>23</v>
      </c>
      <c r="B35" s="427" t="s">
        <v>862</v>
      </c>
      <c r="C35" s="427" t="s">
        <v>859</v>
      </c>
      <c r="D35" s="426" t="s">
        <v>861</v>
      </c>
      <c r="E35" s="426"/>
      <c r="F35" s="426"/>
      <c r="G35" s="440">
        <v>2500000</v>
      </c>
      <c r="H35" s="431" t="s">
        <v>424</v>
      </c>
      <c r="I35" s="431" t="s">
        <v>423</v>
      </c>
      <c r="J35" s="431" t="s">
        <v>18</v>
      </c>
      <c r="K35" s="431">
        <v>9</v>
      </c>
      <c r="L35" s="431">
        <v>60</v>
      </c>
      <c r="M35" s="431">
        <v>6</v>
      </c>
      <c r="N35" s="440">
        <v>22499.99</v>
      </c>
      <c r="O35" s="440"/>
      <c r="P35" s="440"/>
    </row>
    <row r="36" spans="1:16" s="591" customFormat="1" ht="21" customHeight="1" hidden="1">
      <c r="A36" s="426">
        <v>23</v>
      </c>
      <c r="B36" s="427" t="s">
        <v>862</v>
      </c>
      <c r="C36" s="427" t="s">
        <v>859</v>
      </c>
      <c r="D36" s="426" t="s">
        <v>861</v>
      </c>
      <c r="E36" s="426"/>
      <c r="F36" s="426"/>
      <c r="G36" s="440">
        <v>2500000</v>
      </c>
      <c r="H36" s="431" t="s">
        <v>394</v>
      </c>
      <c r="I36" s="431" t="s">
        <v>393</v>
      </c>
      <c r="J36" s="431" t="s">
        <v>17</v>
      </c>
      <c r="K36" s="431">
        <v>9</v>
      </c>
      <c r="L36" s="431">
        <v>60</v>
      </c>
      <c r="M36" s="431">
        <v>6</v>
      </c>
      <c r="N36" s="440">
        <v>22499.99</v>
      </c>
      <c r="O36" s="440"/>
      <c r="P36" s="440"/>
    </row>
    <row r="37" spans="1:16" s="591" customFormat="1" ht="21" customHeight="1" hidden="1">
      <c r="A37" s="426">
        <v>23</v>
      </c>
      <c r="B37" s="427" t="s">
        <v>862</v>
      </c>
      <c r="C37" s="427" t="s">
        <v>859</v>
      </c>
      <c r="D37" s="426" t="s">
        <v>861</v>
      </c>
      <c r="E37" s="426"/>
      <c r="F37" s="426"/>
      <c r="G37" s="440">
        <v>2500000</v>
      </c>
      <c r="H37" s="431" t="s">
        <v>404</v>
      </c>
      <c r="I37" s="431" t="s">
        <v>403</v>
      </c>
      <c r="J37" s="431" t="s">
        <v>823</v>
      </c>
      <c r="K37" s="431">
        <v>12.8</v>
      </c>
      <c r="L37" s="431">
        <v>60</v>
      </c>
      <c r="M37" s="431">
        <v>6</v>
      </c>
      <c r="N37" s="440">
        <v>32000</v>
      </c>
      <c r="O37" s="440"/>
      <c r="P37" s="440"/>
    </row>
    <row r="38" spans="1:16" s="591" customFormat="1" ht="21" customHeight="1" hidden="1">
      <c r="A38" s="426">
        <v>23</v>
      </c>
      <c r="B38" s="427" t="s">
        <v>862</v>
      </c>
      <c r="C38" s="427" t="s">
        <v>859</v>
      </c>
      <c r="D38" s="426" t="s">
        <v>861</v>
      </c>
      <c r="E38" s="426"/>
      <c r="F38" s="426"/>
      <c r="G38" s="440">
        <v>2500000</v>
      </c>
      <c r="H38" s="431" t="s">
        <v>402</v>
      </c>
      <c r="I38" s="431" t="s">
        <v>401</v>
      </c>
      <c r="J38" s="431" t="s">
        <v>823</v>
      </c>
      <c r="K38" s="431">
        <v>12.8</v>
      </c>
      <c r="L38" s="431">
        <v>60</v>
      </c>
      <c r="M38" s="431">
        <v>6</v>
      </c>
      <c r="N38" s="440">
        <v>32000</v>
      </c>
      <c r="O38" s="440"/>
      <c r="P38" s="440"/>
    </row>
    <row r="39" spans="1:16" s="591" customFormat="1" ht="21" customHeight="1" hidden="1">
      <c r="A39" s="433">
        <v>23</v>
      </c>
      <c r="B39" s="434" t="s">
        <v>862</v>
      </c>
      <c r="C39" s="434" t="s">
        <v>859</v>
      </c>
      <c r="D39" s="433" t="s">
        <v>861</v>
      </c>
      <c r="E39" s="433"/>
      <c r="F39" s="433"/>
      <c r="G39" s="441">
        <v>2500000</v>
      </c>
      <c r="H39" s="438" t="s">
        <v>409</v>
      </c>
      <c r="I39" s="438" t="s">
        <v>408</v>
      </c>
      <c r="J39" s="438" t="s">
        <v>18</v>
      </c>
      <c r="K39" s="438">
        <v>9</v>
      </c>
      <c r="L39" s="438">
        <v>60</v>
      </c>
      <c r="M39" s="438">
        <v>6</v>
      </c>
      <c r="N39" s="441">
        <v>22499.99</v>
      </c>
      <c r="O39" s="441"/>
      <c r="P39" s="441"/>
    </row>
    <row r="40" spans="1:16" ht="63">
      <c r="A40" s="423">
        <v>20</v>
      </c>
      <c r="B40" s="267" t="s">
        <v>868</v>
      </c>
      <c r="C40" s="267" t="s">
        <v>869</v>
      </c>
      <c r="D40" s="423" t="s">
        <v>1196</v>
      </c>
      <c r="E40" s="423" t="s">
        <v>822</v>
      </c>
      <c r="F40" s="423"/>
      <c r="G40" s="424">
        <v>250000</v>
      </c>
      <c r="H40" s="425" t="s">
        <v>865</v>
      </c>
      <c r="I40" s="425" t="s">
        <v>866</v>
      </c>
      <c r="J40" s="425" t="s">
        <v>18</v>
      </c>
      <c r="K40" s="425">
        <v>25</v>
      </c>
      <c r="L40" s="425">
        <v>18</v>
      </c>
      <c r="M40" s="425">
        <v>6</v>
      </c>
      <c r="N40" s="424">
        <v>20833.33</v>
      </c>
      <c r="O40" s="424"/>
      <c r="P40" s="424"/>
    </row>
    <row r="41" spans="1:16" ht="21" customHeight="1">
      <c r="A41" s="426">
        <v>41</v>
      </c>
      <c r="B41" s="427" t="s">
        <v>868</v>
      </c>
      <c r="C41" s="427" t="s">
        <v>869</v>
      </c>
      <c r="D41" s="357" t="s">
        <v>870</v>
      </c>
      <c r="E41" s="429"/>
      <c r="F41" s="429"/>
      <c r="G41" s="440">
        <v>250000</v>
      </c>
      <c r="H41" s="432" t="s">
        <v>406</v>
      </c>
      <c r="I41" s="432" t="s">
        <v>405</v>
      </c>
      <c r="J41" s="432" t="s">
        <v>842</v>
      </c>
      <c r="K41" s="432">
        <v>20</v>
      </c>
      <c r="L41" s="432">
        <v>18</v>
      </c>
      <c r="M41" s="432">
        <v>6</v>
      </c>
      <c r="N41" s="430">
        <v>16666.66</v>
      </c>
      <c r="O41" s="430"/>
      <c r="P41" s="430"/>
    </row>
    <row r="42" spans="1:16" ht="21" customHeight="1">
      <c r="A42" s="426">
        <v>41</v>
      </c>
      <c r="B42" s="427" t="s">
        <v>868</v>
      </c>
      <c r="C42" s="427" t="s">
        <v>869</v>
      </c>
      <c r="D42" s="357" t="s">
        <v>870</v>
      </c>
      <c r="E42" s="429"/>
      <c r="F42" s="429"/>
      <c r="G42" s="440">
        <v>250000</v>
      </c>
      <c r="H42" s="432" t="s">
        <v>431</v>
      </c>
      <c r="I42" s="432" t="s">
        <v>381</v>
      </c>
      <c r="J42" s="432" t="s">
        <v>18</v>
      </c>
      <c r="K42" s="432">
        <v>25</v>
      </c>
      <c r="L42" s="432">
        <v>18</v>
      </c>
      <c r="M42" s="432">
        <v>6</v>
      </c>
      <c r="N42" s="430">
        <v>20833.33</v>
      </c>
      <c r="O42" s="430"/>
      <c r="P42" s="430"/>
    </row>
    <row r="43" spans="1:16" ht="21" customHeight="1">
      <c r="A43" s="433">
        <v>41</v>
      </c>
      <c r="B43" s="434" t="s">
        <v>868</v>
      </c>
      <c r="C43" s="434" t="s">
        <v>869</v>
      </c>
      <c r="D43" s="358" t="s">
        <v>870</v>
      </c>
      <c r="E43" s="436"/>
      <c r="F43" s="436"/>
      <c r="G43" s="441">
        <v>250000</v>
      </c>
      <c r="H43" s="439" t="s">
        <v>863</v>
      </c>
      <c r="I43" s="439" t="s">
        <v>381</v>
      </c>
      <c r="J43" s="439" t="s">
        <v>18</v>
      </c>
      <c r="K43" s="439">
        <v>30</v>
      </c>
      <c r="L43" s="439">
        <v>18</v>
      </c>
      <c r="M43" s="439">
        <v>6</v>
      </c>
      <c r="N43" s="437">
        <v>24999.99</v>
      </c>
      <c r="O43" s="437"/>
      <c r="P43" s="437"/>
    </row>
    <row r="44" spans="1:16" ht="84">
      <c r="A44" s="420">
        <v>21</v>
      </c>
      <c r="B44" s="266" t="s">
        <v>871</v>
      </c>
      <c r="C44" s="266" t="s">
        <v>872</v>
      </c>
      <c r="D44" s="420" t="s">
        <v>1197</v>
      </c>
      <c r="E44" s="420" t="s">
        <v>822</v>
      </c>
      <c r="F44" s="420"/>
      <c r="G44" s="421">
        <v>373958.25</v>
      </c>
      <c r="H44" s="422" t="s">
        <v>347</v>
      </c>
      <c r="I44" s="422" t="s">
        <v>346</v>
      </c>
      <c r="J44" s="422" t="s">
        <v>842</v>
      </c>
      <c r="K44" s="422">
        <v>100</v>
      </c>
      <c r="L44" s="422">
        <v>24</v>
      </c>
      <c r="M44" s="422">
        <v>6</v>
      </c>
      <c r="N44" s="421">
        <v>93489.56</v>
      </c>
      <c r="O44" s="421"/>
      <c r="P44" s="421"/>
    </row>
    <row r="45" spans="1:16" ht="63">
      <c r="A45" s="420">
        <v>22</v>
      </c>
      <c r="B45" s="266" t="s">
        <v>873</v>
      </c>
      <c r="C45" s="266" t="s">
        <v>874</v>
      </c>
      <c r="D45" s="420" t="s">
        <v>875</v>
      </c>
      <c r="E45" s="420"/>
      <c r="F45" s="420" t="s">
        <v>822</v>
      </c>
      <c r="G45" s="421">
        <v>630000</v>
      </c>
      <c r="H45" s="422" t="s">
        <v>389</v>
      </c>
      <c r="I45" s="422" t="s">
        <v>388</v>
      </c>
      <c r="J45" s="422" t="s">
        <v>17</v>
      </c>
      <c r="K45" s="422">
        <v>50</v>
      </c>
      <c r="L45" s="422">
        <v>6</v>
      </c>
      <c r="M45" s="422">
        <v>4</v>
      </c>
      <c r="N45" s="421">
        <v>210000</v>
      </c>
      <c r="O45" s="421"/>
      <c r="P45" s="421"/>
    </row>
    <row r="46" spans="1:16" ht="63">
      <c r="A46" s="420">
        <v>23</v>
      </c>
      <c r="B46" s="266" t="s">
        <v>876</v>
      </c>
      <c r="C46" s="266" t="s">
        <v>874</v>
      </c>
      <c r="D46" s="420" t="s">
        <v>875</v>
      </c>
      <c r="E46" s="420"/>
      <c r="F46" s="420" t="s">
        <v>822</v>
      </c>
      <c r="G46" s="421">
        <v>600000</v>
      </c>
      <c r="H46" s="422" t="s">
        <v>389</v>
      </c>
      <c r="I46" s="422" t="s">
        <v>388</v>
      </c>
      <c r="J46" s="422" t="s">
        <v>17</v>
      </c>
      <c r="K46" s="422">
        <v>50</v>
      </c>
      <c r="L46" s="422">
        <v>6</v>
      </c>
      <c r="M46" s="422">
        <v>4</v>
      </c>
      <c r="N46" s="421">
        <v>200000</v>
      </c>
      <c r="O46" s="421"/>
      <c r="P46" s="421"/>
    </row>
    <row r="47" spans="1:16" ht="84">
      <c r="A47" s="420">
        <v>24</v>
      </c>
      <c r="B47" s="266" t="s">
        <v>877</v>
      </c>
      <c r="C47" s="266" t="s">
        <v>878</v>
      </c>
      <c r="D47" s="420" t="s">
        <v>879</v>
      </c>
      <c r="E47" s="420" t="s">
        <v>822</v>
      </c>
      <c r="F47" s="420"/>
      <c r="G47" s="421">
        <v>1188000</v>
      </c>
      <c r="H47" s="422" t="s">
        <v>416</v>
      </c>
      <c r="I47" s="422" t="s">
        <v>415</v>
      </c>
      <c r="J47" s="422" t="s">
        <v>19</v>
      </c>
      <c r="K47" s="422">
        <v>100</v>
      </c>
      <c r="L47" s="422">
        <v>48</v>
      </c>
      <c r="M47" s="422">
        <v>6</v>
      </c>
      <c r="N47" s="421">
        <v>148500</v>
      </c>
      <c r="O47" s="421"/>
      <c r="P47" s="421"/>
    </row>
    <row r="48" spans="1:16" ht="84">
      <c r="A48" s="420">
        <v>25</v>
      </c>
      <c r="B48" s="266" t="s">
        <v>880</v>
      </c>
      <c r="C48" s="266" t="s">
        <v>878</v>
      </c>
      <c r="D48" s="420" t="s">
        <v>881</v>
      </c>
      <c r="E48" s="420" t="s">
        <v>822</v>
      </c>
      <c r="F48" s="420"/>
      <c r="G48" s="421">
        <v>1188000</v>
      </c>
      <c r="H48" s="422" t="s">
        <v>394</v>
      </c>
      <c r="I48" s="422" t="s">
        <v>393</v>
      </c>
      <c r="J48" s="422" t="s">
        <v>17</v>
      </c>
      <c r="K48" s="422">
        <v>100</v>
      </c>
      <c r="L48" s="422">
        <v>60</v>
      </c>
      <c r="M48" s="422">
        <v>6</v>
      </c>
      <c r="N48" s="421">
        <v>118800</v>
      </c>
      <c r="O48" s="421"/>
      <c r="P48" s="421"/>
    </row>
    <row r="49" spans="1:16" ht="42">
      <c r="A49" s="423">
        <v>26</v>
      </c>
      <c r="B49" s="267" t="s">
        <v>1356</v>
      </c>
      <c r="C49" s="267" t="s">
        <v>882</v>
      </c>
      <c r="D49" s="423" t="s">
        <v>1241</v>
      </c>
      <c r="E49" s="423"/>
      <c r="F49" s="423" t="s">
        <v>822</v>
      </c>
      <c r="G49" s="424">
        <v>1100000</v>
      </c>
      <c r="H49" s="425" t="s">
        <v>419</v>
      </c>
      <c r="I49" s="425" t="s">
        <v>418</v>
      </c>
      <c r="J49" s="425" t="s">
        <v>19</v>
      </c>
      <c r="K49" s="425">
        <v>100</v>
      </c>
      <c r="L49" s="425">
        <v>60</v>
      </c>
      <c r="M49" s="425">
        <v>3</v>
      </c>
      <c r="N49" s="424">
        <v>55000</v>
      </c>
      <c r="O49" s="424"/>
      <c r="P49" s="424"/>
    </row>
    <row r="50" spans="1:16" ht="42">
      <c r="A50" s="420">
        <v>27</v>
      </c>
      <c r="B50" s="266" t="s">
        <v>1357</v>
      </c>
      <c r="C50" s="266" t="s">
        <v>882</v>
      </c>
      <c r="D50" s="420" t="s">
        <v>1240</v>
      </c>
      <c r="E50" s="420"/>
      <c r="F50" s="420" t="s">
        <v>822</v>
      </c>
      <c r="G50" s="421">
        <v>2212000</v>
      </c>
      <c r="H50" s="422" t="s">
        <v>409</v>
      </c>
      <c r="I50" s="422" t="s">
        <v>408</v>
      </c>
      <c r="J50" s="422" t="s">
        <v>18</v>
      </c>
      <c r="K50" s="422">
        <v>100</v>
      </c>
      <c r="L50" s="422">
        <v>60</v>
      </c>
      <c r="M50" s="422">
        <v>3</v>
      </c>
      <c r="N50" s="421">
        <v>110600</v>
      </c>
      <c r="O50" s="421"/>
      <c r="P50" s="421"/>
    </row>
    <row r="51" spans="1:16" ht="42">
      <c r="A51" s="420">
        <v>28</v>
      </c>
      <c r="B51" s="266" t="s">
        <v>1358</v>
      </c>
      <c r="C51" s="266" t="s">
        <v>882</v>
      </c>
      <c r="D51" s="420" t="s">
        <v>1236</v>
      </c>
      <c r="E51" s="420" t="s">
        <v>822</v>
      </c>
      <c r="F51" s="420"/>
      <c r="G51" s="421">
        <v>2212000</v>
      </c>
      <c r="H51" s="422" t="s">
        <v>400</v>
      </c>
      <c r="I51" s="422" t="s">
        <v>399</v>
      </c>
      <c r="J51" s="422" t="s">
        <v>842</v>
      </c>
      <c r="K51" s="422">
        <v>100</v>
      </c>
      <c r="L51" s="422">
        <v>60</v>
      </c>
      <c r="M51" s="422">
        <v>6</v>
      </c>
      <c r="N51" s="421">
        <v>221200</v>
      </c>
      <c r="O51" s="421"/>
      <c r="P51" s="421"/>
    </row>
    <row r="52" spans="1:16" ht="42">
      <c r="A52" s="423">
        <v>29</v>
      </c>
      <c r="B52" s="267" t="s">
        <v>1359</v>
      </c>
      <c r="C52" s="267" t="s">
        <v>882</v>
      </c>
      <c r="D52" s="423" t="s">
        <v>1239</v>
      </c>
      <c r="E52" s="423" t="s">
        <v>822</v>
      </c>
      <c r="F52" s="423"/>
      <c r="G52" s="424">
        <v>1100000</v>
      </c>
      <c r="H52" s="425" t="s">
        <v>409</v>
      </c>
      <c r="I52" s="425" t="s">
        <v>408</v>
      </c>
      <c r="J52" s="425" t="s">
        <v>18</v>
      </c>
      <c r="K52" s="425">
        <v>100</v>
      </c>
      <c r="L52" s="425">
        <v>60</v>
      </c>
      <c r="M52" s="425">
        <v>6</v>
      </c>
      <c r="N52" s="424">
        <v>110000</v>
      </c>
      <c r="O52" s="424"/>
      <c r="P52" s="424"/>
    </row>
    <row r="53" spans="1:16" ht="42">
      <c r="A53" s="423">
        <v>30</v>
      </c>
      <c r="B53" s="267" t="s">
        <v>1360</v>
      </c>
      <c r="C53" s="267" t="s">
        <v>882</v>
      </c>
      <c r="D53" s="423" t="s">
        <v>1238</v>
      </c>
      <c r="E53" s="423" t="s">
        <v>822</v>
      </c>
      <c r="F53" s="423"/>
      <c r="G53" s="424">
        <v>1100000</v>
      </c>
      <c r="H53" s="425" t="s">
        <v>406</v>
      </c>
      <c r="I53" s="425" t="s">
        <v>405</v>
      </c>
      <c r="J53" s="425" t="s">
        <v>842</v>
      </c>
      <c r="K53" s="425">
        <v>100</v>
      </c>
      <c r="L53" s="425">
        <v>60</v>
      </c>
      <c r="M53" s="425">
        <v>6</v>
      </c>
      <c r="N53" s="424">
        <v>110000</v>
      </c>
      <c r="O53" s="424"/>
      <c r="P53" s="424"/>
    </row>
    <row r="54" spans="1:16" ht="42">
      <c r="A54" s="423">
        <v>31</v>
      </c>
      <c r="B54" s="267" t="s">
        <v>1361</v>
      </c>
      <c r="C54" s="267" t="s">
        <v>882</v>
      </c>
      <c r="D54" s="423" t="s">
        <v>1237</v>
      </c>
      <c r="E54" s="423" t="s">
        <v>822</v>
      </c>
      <c r="F54" s="423"/>
      <c r="G54" s="424">
        <v>1100000</v>
      </c>
      <c r="H54" s="425" t="s">
        <v>438</v>
      </c>
      <c r="I54" s="425" t="s">
        <v>415</v>
      </c>
      <c r="J54" s="425" t="s">
        <v>18</v>
      </c>
      <c r="K54" s="425">
        <v>100</v>
      </c>
      <c r="L54" s="425">
        <v>60</v>
      </c>
      <c r="M54" s="425">
        <v>6</v>
      </c>
      <c r="N54" s="424">
        <v>110000</v>
      </c>
      <c r="O54" s="424"/>
      <c r="P54" s="424"/>
    </row>
    <row r="55" spans="1:16" ht="42">
      <c r="A55" s="420">
        <v>32</v>
      </c>
      <c r="B55" s="266" t="s">
        <v>1362</v>
      </c>
      <c r="C55" s="266" t="s">
        <v>882</v>
      </c>
      <c r="D55" s="420" t="s">
        <v>1234</v>
      </c>
      <c r="E55" s="420" t="s">
        <v>822</v>
      </c>
      <c r="F55" s="420"/>
      <c r="G55" s="421">
        <v>1591000</v>
      </c>
      <c r="H55" s="422" t="s">
        <v>435</v>
      </c>
      <c r="I55" s="422" t="s">
        <v>434</v>
      </c>
      <c r="J55" s="422" t="s">
        <v>18</v>
      </c>
      <c r="K55" s="422">
        <v>100</v>
      </c>
      <c r="L55" s="422">
        <v>36</v>
      </c>
      <c r="M55" s="422">
        <v>6</v>
      </c>
      <c r="N55" s="421">
        <v>265166.66</v>
      </c>
      <c r="O55" s="421"/>
      <c r="P55" s="421"/>
    </row>
    <row r="56" spans="1:16" ht="42">
      <c r="A56" s="420">
        <v>33</v>
      </c>
      <c r="B56" s="266" t="s">
        <v>1363</v>
      </c>
      <c r="C56" s="266" t="s">
        <v>882</v>
      </c>
      <c r="D56" s="356" t="s">
        <v>1226</v>
      </c>
      <c r="E56" s="420"/>
      <c r="F56" s="420" t="s">
        <v>822</v>
      </c>
      <c r="G56" s="421">
        <v>1555000</v>
      </c>
      <c r="H56" s="422" t="s">
        <v>406</v>
      </c>
      <c r="I56" s="422" t="s">
        <v>405</v>
      </c>
      <c r="J56" s="422" t="s">
        <v>842</v>
      </c>
      <c r="K56" s="422">
        <v>100</v>
      </c>
      <c r="L56" s="422">
        <v>36</v>
      </c>
      <c r="M56" s="422">
        <v>3</v>
      </c>
      <c r="N56" s="421">
        <v>129583.33</v>
      </c>
      <c r="O56" s="421"/>
      <c r="P56" s="421"/>
    </row>
    <row r="57" spans="1:16" ht="42">
      <c r="A57" s="420">
        <v>34</v>
      </c>
      <c r="B57" s="266" t="s">
        <v>1364</v>
      </c>
      <c r="C57" s="266" t="s">
        <v>882</v>
      </c>
      <c r="D57" s="420" t="s">
        <v>1233</v>
      </c>
      <c r="E57" s="420" t="s">
        <v>822</v>
      </c>
      <c r="F57" s="420"/>
      <c r="G57" s="421">
        <v>1600000</v>
      </c>
      <c r="H57" s="422" t="s">
        <v>409</v>
      </c>
      <c r="I57" s="422" t="s">
        <v>408</v>
      </c>
      <c r="J57" s="422" t="s">
        <v>18</v>
      </c>
      <c r="K57" s="422">
        <v>100</v>
      </c>
      <c r="L57" s="422">
        <v>60</v>
      </c>
      <c r="M57" s="422">
        <v>6</v>
      </c>
      <c r="N57" s="421">
        <v>160000</v>
      </c>
      <c r="O57" s="421"/>
      <c r="P57" s="421"/>
    </row>
    <row r="58" spans="1:16" ht="42">
      <c r="A58" s="423">
        <v>35</v>
      </c>
      <c r="B58" s="267" t="s">
        <v>883</v>
      </c>
      <c r="C58" s="267" t="s">
        <v>882</v>
      </c>
      <c r="D58" s="423" t="s">
        <v>1227</v>
      </c>
      <c r="E58" s="423" t="s">
        <v>822</v>
      </c>
      <c r="F58" s="423"/>
      <c r="G58" s="424">
        <v>1100000</v>
      </c>
      <c r="H58" s="425" t="s">
        <v>419</v>
      </c>
      <c r="I58" s="425" t="s">
        <v>418</v>
      </c>
      <c r="J58" s="425" t="s">
        <v>19</v>
      </c>
      <c r="K58" s="425">
        <v>100</v>
      </c>
      <c r="L58" s="425">
        <v>60</v>
      </c>
      <c r="M58" s="425">
        <v>6</v>
      </c>
      <c r="N58" s="424">
        <v>110000</v>
      </c>
      <c r="O58" s="424"/>
      <c r="P58" s="424"/>
    </row>
    <row r="59" spans="1:16" ht="42">
      <c r="A59" s="423">
        <v>36</v>
      </c>
      <c r="B59" s="267" t="s">
        <v>1365</v>
      </c>
      <c r="C59" s="267" t="s">
        <v>882</v>
      </c>
      <c r="D59" s="355" t="s">
        <v>1235</v>
      </c>
      <c r="E59" s="423"/>
      <c r="F59" s="423" t="s">
        <v>822</v>
      </c>
      <c r="G59" s="424">
        <v>855000</v>
      </c>
      <c r="H59" s="425" t="s">
        <v>404</v>
      </c>
      <c r="I59" s="425" t="s">
        <v>403</v>
      </c>
      <c r="J59" s="425" t="s">
        <v>842</v>
      </c>
      <c r="K59" s="425">
        <v>100</v>
      </c>
      <c r="L59" s="425">
        <v>36</v>
      </c>
      <c r="M59" s="425">
        <v>3</v>
      </c>
      <c r="N59" s="424">
        <v>71250</v>
      </c>
      <c r="O59" s="424"/>
      <c r="P59" s="424"/>
    </row>
    <row r="60" spans="1:16" ht="42">
      <c r="A60" s="423">
        <v>37</v>
      </c>
      <c r="B60" s="267" t="s">
        <v>1366</v>
      </c>
      <c r="C60" s="267" t="s">
        <v>882</v>
      </c>
      <c r="D60" s="423" t="s">
        <v>1228</v>
      </c>
      <c r="E60" s="423" t="s">
        <v>822</v>
      </c>
      <c r="F60" s="423"/>
      <c r="G60" s="424">
        <v>855000</v>
      </c>
      <c r="H60" s="425" t="s">
        <v>400</v>
      </c>
      <c r="I60" s="425" t="s">
        <v>399</v>
      </c>
      <c r="J60" s="425" t="s">
        <v>842</v>
      </c>
      <c r="K60" s="425">
        <v>100</v>
      </c>
      <c r="L60" s="425">
        <v>36</v>
      </c>
      <c r="M60" s="425">
        <v>6</v>
      </c>
      <c r="N60" s="424">
        <v>142500</v>
      </c>
      <c r="O60" s="424"/>
      <c r="P60" s="424"/>
    </row>
    <row r="61" spans="1:16" ht="42">
      <c r="A61" s="420">
        <v>38</v>
      </c>
      <c r="B61" s="266" t="s">
        <v>1367</v>
      </c>
      <c r="C61" s="266" t="s">
        <v>882</v>
      </c>
      <c r="D61" s="420" t="s">
        <v>1206</v>
      </c>
      <c r="E61" s="420" t="s">
        <v>822</v>
      </c>
      <c r="F61" s="420"/>
      <c r="G61" s="421">
        <v>1555000</v>
      </c>
      <c r="H61" s="422" t="s">
        <v>406</v>
      </c>
      <c r="I61" s="422" t="s">
        <v>405</v>
      </c>
      <c r="J61" s="422" t="s">
        <v>842</v>
      </c>
      <c r="K61" s="422">
        <v>100</v>
      </c>
      <c r="L61" s="422">
        <v>36</v>
      </c>
      <c r="M61" s="422">
        <v>6</v>
      </c>
      <c r="N61" s="421">
        <v>259166.66</v>
      </c>
      <c r="O61" s="421"/>
      <c r="P61" s="421"/>
    </row>
    <row r="62" spans="1:16" ht="42">
      <c r="A62" s="420">
        <v>39</v>
      </c>
      <c r="B62" s="266" t="s">
        <v>1368</v>
      </c>
      <c r="C62" s="266" t="s">
        <v>882</v>
      </c>
      <c r="D62" s="420" t="s">
        <v>1229</v>
      </c>
      <c r="E62" s="420" t="s">
        <v>822</v>
      </c>
      <c r="F62" s="420"/>
      <c r="G62" s="421">
        <v>1600000</v>
      </c>
      <c r="H62" s="422" t="s">
        <v>409</v>
      </c>
      <c r="I62" s="422" t="s">
        <v>408</v>
      </c>
      <c r="J62" s="422" t="s">
        <v>18</v>
      </c>
      <c r="K62" s="422">
        <v>100</v>
      </c>
      <c r="L62" s="422">
        <v>60</v>
      </c>
      <c r="M62" s="422">
        <v>6</v>
      </c>
      <c r="N62" s="421">
        <v>160000</v>
      </c>
      <c r="O62" s="421"/>
      <c r="P62" s="421"/>
    </row>
    <row r="63" spans="1:16" ht="42">
      <c r="A63" s="420">
        <v>40</v>
      </c>
      <c r="B63" s="266" t="s">
        <v>1369</v>
      </c>
      <c r="C63" s="266" t="s">
        <v>882</v>
      </c>
      <c r="D63" s="420" t="s">
        <v>1230</v>
      </c>
      <c r="E63" s="420" t="s">
        <v>822</v>
      </c>
      <c r="F63" s="420"/>
      <c r="G63" s="421">
        <v>1555000</v>
      </c>
      <c r="H63" s="422" t="s">
        <v>404</v>
      </c>
      <c r="I63" s="422" t="s">
        <v>403</v>
      </c>
      <c r="J63" s="422" t="s">
        <v>842</v>
      </c>
      <c r="K63" s="422">
        <v>100</v>
      </c>
      <c r="L63" s="422">
        <v>36</v>
      </c>
      <c r="M63" s="422">
        <v>6</v>
      </c>
      <c r="N63" s="421">
        <v>259166.66</v>
      </c>
      <c r="O63" s="421"/>
      <c r="P63" s="421"/>
    </row>
    <row r="64" spans="1:16" ht="42">
      <c r="A64" s="420">
        <v>41</v>
      </c>
      <c r="B64" s="266" t="s">
        <v>884</v>
      </c>
      <c r="C64" s="266" t="s">
        <v>882</v>
      </c>
      <c r="D64" s="420" t="s">
        <v>1231</v>
      </c>
      <c r="E64" s="420" t="s">
        <v>822</v>
      </c>
      <c r="F64" s="420"/>
      <c r="G64" s="421">
        <v>2212000</v>
      </c>
      <c r="H64" s="422" t="s">
        <v>409</v>
      </c>
      <c r="I64" s="422" t="s">
        <v>408</v>
      </c>
      <c r="J64" s="422" t="s">
        <v>18</v>
      </c>
      <c r="K64" s="422">
        <v>100</v>
      </c>
      <c r="L64" s="422">
        <v>60</v>
      </c>
      <c r="M64" s="422">
        <v>6</v>
      </c>
      <c r="N64" s="421">
        <v>221200</v>
      </c>
      <c r="O64" s="421"/>
      <c r="P64" s="421"/>
    </row>
    <row r="65" spans="1:16" ht="63">
      <c r="A65" s="423">
        <v>42</v>
      </c>
      <c r="B65" s="267" t="s">
        <v>885</v>
      </c>
      <c r="C65" s="267" t="s">
        <v>886</v>
      </c>
      <c r="D65" s="423" t="s">
        <v>1198</v>
      </c>
      <c r="E65" s="423" t="s">
        <v>822</v>
      </c>
      <c r="F65" s="423"/>
      <c r="G65" s="424">
        <v>250000</v>
      </c>
      <c r="H65" s="425" t="s">
        <v>888</v>
      </c>
      <c r="I65" s="425" t="s">
        <v>889</v>
      </c>
      <c r="J65" s="425" t="s">
        <v>18</v>
      </c>
      <c r="K65" s="425">
        <v>15</v>
      </c>
      <c r="L65" s="425">
        <v>13</v>
      </c>
      <c r="M65" s="425">
        <v>5</v>
      </c>
      <c r="N65" s="424">
        <v>14423.07</v>
      </c>
      <c r="O65" s="424"/>
      <c r="P65" s="424"/>
    </row>
    <row r="66" spans="1:16" ht="21" customHeight="1">
      <c r="A66" s="426">
        <v>73</v>
      </c>
      <c r="B66" s="427" t="s">
        <v>885</v>
      </c>
      <c r="C66" s="427" t="s">
        <v>886</v>
      </c>
      <c r="D66" s="357" t="s">
        <v>887</v>
      </c>
      <c r="E66" s="429"/>
      <c r="F66" s="429"/>
      <c r="G66" s="440">
        <v>250000</v>
      </c>
      <c r="H66" s="432" t="s">
        <v>392</v>
      </c>
      <c r="I66" s="432" t="s">
        <v>391</v>
      </c>
      <c r="J66" s="432" t="s">
        <v>17</v>
      </c>
      <c r="K66" s="432">
        <v>30</v>
      </c>
      <c r="L66" s="432">
        <v>13</v>
      </c>
      <c r="M66" s="432">
        <v>5</v>
      </c>
      <c r="N66" s="430">
        <v>28846.15</v>
      </c>
      <c r="O66" s="430"/>
      <c r="P66" s="430"/>
    </row>
    <row r="67" spans="1:16" ht="21" customHeight="1">
      <c r="A67" s="433">
        <v>73</v>
      </c>
      <c r="B67" s="434" t="s">
        <v>885</v>
      </c>
      <c r="C67" s="434" t="s">
        <v>886</v>
      </c>
      <c r="D67" s="358" t="s">
        <v>887</v>
      </c>
      <c r="E67" s="436"/>
      <c r="F67" s="436"/>
      <c r="G67" s="441">
        <v>250000</v>
      </c>
      <c r="H67" s="439" t="s">
        <v>384</v>
      </c>
      <c r="I67" s="439" t="s">
        <v>383</v>
      </c>
      <c r="J67" s="439" t="s">
        <v>18</v>
      </c>
      <c r="K67" s="439">
        <v>55</v>
      </c>
      <c r="L67" s="439">
        <v>13</v>
      </c>
      <c r="M67" s="439">
        <v>5</v>
      </c>
      <c r="N67" s="437">
        <v>52884.61</v>
      </c>
      <c r="O67" s="437"/>
      <c r="P67" s="437"/>
    </row>
    <row r="68" spans="1:16" ht="63">
      <c r="A68" s="420">
        <v>43</v>
      </c>
      <c r="B68" s="266" t="s">
        <v>890</v>
      </c>
      <c r="C68" s="266" t="s">
        <v>891</v>
      </c>
      <c r="D68" s="420" t="s">
        <v>1199</v>
      </c>
      <c r="E68" s="420" t="s">
        <v>822</v>
      </c>
      <c r="F68" s="420"/>
      <c r="G68" s="421">
        <v>2800000</v>
      </c>
      <c r="H68" s="422" t="s">
        <v>438</v>
      </c>
      <c r="I68" s="422" t="s">
        <v>415</v>
      </c>
      <c r="J68" s="422" t="s">
        <v>18</v>
      </c>
      <c r="K68" s="422">
        <v>50</v>
      </c>
      <c r="L68" s="422">
        <v>17</v>
      </c>
      <c r="M68" s="422">
        <v>6</v>
      </c>
      <c r="N68" s="421">
        <v>494117.64</v>
      </c>
      <c r="O68" s="421"/>
      <c r="P68" s="421"/>
    </row>
    <row r="69" spans="1:16" ht="42">
      <c r="A69" s="423">
        <v>44</v>
      </c>
      <c r="B69" s="267" t="s">
        <v>892</v>
      </c>
      <c r="C69" s="267" t="s">
        <v>893</v>
      </c>
      <c r="D69" s="423" t="s">
        <v>1200</v>
      </c>
      <c r="E69" s="423" t="s">
        <v>822</v>
      </c>
      <c r="F69" s="423"/>
      <c r="G69" s="424">
        <v>10000000</v>
      </c>
      <c r="H69" s="425" t="s">
        <v>416</v>
      </c>
      <c r="I69" s="425" t="s">
        <v>415</v>
      </c>
      <c r="J69" s="425" t="s">
        <v>19</v>
      </c>
      <c r="K69" s="425">
        <v>20</v>
      </c>
      <c r="L69" s="425">
        <v>60</v>
      </c>
      <c r="M69" s="425">
        <v>6</v>
      </c>
      <c r="N69" s="424">
        <v>200000</v>
      </c>
      <c r="O69" s="424"/>
      <c r="P69" s="424"/>
    </row>
    <row r="70" spans="1:16" ht="21" customHeight="1">
      <c r="A70" s="426">
        <v>75</v>
      </c>
      <c r="B70" s="427" t="s">
        <v>892</v>
      </c>
      <c r="C70" s="427" t="s">
        <v>893</v>
      </c>
      <c r="D70" s="357" t="s">
        <v>894</v>
      </c>
      <c r="E70" s="429"/>
      <c r="F70" s="429"/>
      <c r="G70" s="440">
        <v>10000000</v>
      </c>
      <c r="H70" s="432" t="s">
        <v>419</v>
      </c>
      <c r="I70" s="432" t="s">
        <v>418</v>
      </c>
      <c r="J70" s="432" t="s">
        <v>19</v>
      </c>
      <c r="K70" s="432">
        <v>20</v>
      </c>
      <c r="L70" s="432">
        <v>60</v>
      </c>
      <c r="M70" s="432">
        <v>6</v>
      </c>
      <c r="N70" s="430">
        <v>200000</v>
      </c>
      <c r="O70" s="430"/>
      <c r="P70" s="430"/>
    </row>
    <row r="71" spans="1:16" ht="21" customHeight="1">
      <c r="A71" s="426">
        <v>75</v>
      </c>
      <c r="B71" s="427" t="s">
        <v>892</v>
      </c>
      <c r="C71" s="427" t="s">
        <v>893</v>
      </c>
      <c r="D71" s="357" t="s">
        <v>894</v>
      </c>
      <c r="E71" s="429"/>
      <c r="F71" s="429"/>
      <c r="G71" s="440">
        <v>10000000</v>
      </c>
      <c r="H71" s="432" t="s">
        <v>438</v>
      </c>
      <c r="I71" s="432" t="s">
        <v>415</v>
      </c>
      <c r="J71" s="432" t="s">
        <v>18</v>
      </c>
      <c r="K71" s="432">
        <v>20</v>
      </c>
      <c r="L71" s="432">
        <v>60</v>
      </c>
      <c r="M71" s="432">
        <v>6</v>
      </c>
      <c r="N71" s="430">
        <v>200000</v>
      </c>
      <c r="O71" s="430"/>
      <c r="P71" s="430"/>
    </row>
    <row r="72" spans="1:16" ht="21" customHeight="1">
      <c r="A72" s="426">
        <v>75</v>
      </c>
      <c r="B72" s="427" t="s">
        <v>892</v>
      </c>
      <c r="C72" s="427" t="s">
        <v>893</v>
      </c>
      <c r="D72" s="357" t="s">
        <v>894</v>
      </c>
      <c r="E72" s="429"/>
      <c r="F72" s="429"/>
      <c r="G72" s="440">
        <v>10000000</v>
      </c>
      <c r="H72" s="432" t="s">
        <v>414</v>
      </c>
      <c r="I72" s="432" t="s">
        <v>413</v>
      </c>
      <c r="J72" s="432" t="s">
        <v>19</v>
      </c>
      <c r="K72" s="432">
        <v>20</v>
      </c>
      <c r="L72" s="432">
        <v>60</v>
      </c>
      <c r="M72" s="432">
        <v>6</v>
      </c>
      <c r="N72" s="430">
        <v>200000</v>
      </c>
      <c r="O72" s="430"/>
      <c r="P72" s="430"/>
    </row>
    <row r="73" spans="1:16" ht="21" customHeight="1">
      <c r="A73" s="433">
        <v>75</v>
      </c>
      <c r="B73" s="434" t="s">
        <v>892</v>
      </c>
      <c r="C73" s="434" t="s">
        <v>893</v>
      </c>
      <c r="D73" s="358" t="s">
        <v>894</v>
      </c>
      <c r="E73" s="436"/>
      <c r="F73" s="436"/>
      <c r="G73" s="441">
        <v>10000000</v>
      </c>
      <c r="H73" s="439" t="s">
        <v>429</v>
      </c>
      <c r="I73" s="439" t="s">
        <v>428</v>
      </c>
      <c r="J73" s="439" t="s">
        <v>18</v>
      </c>
      <c r="K73" s="439">
        <v>20</v>
      </c>
      <c r="L73" s="439">
        <v>60</v>
      </c>
      <c r="M73" s="439">
        <v>6</v>
      </c>
      <c r="N73" s="437">
        <v>200000</v>
      </c>
      <c r="O73" s="437"/>
      <c r="P73" s="437"/>
    </row>
    <row r="74" spans="1:16" ht="63">
      <c r="A74" s="420">
        <v>45</v>
      </c>
      <c r="B74" s="266" t="s">
        <v>895</v>
      </c>
      <c r="C74" s="266" t="s">
        <v>840</v>
      </c>
      <c r="D74" s="420" t="s">
        <v>1201</v>
      </c>
      <c r="E74" s="420" t="s">
        <v>822</v>
      </c>
      <c r="F74" s="420"/>
      <c r="G74" s="421">
        <v>221100</v>
      </c>
      <c r="H74" s="422" t="s">
        <v>376</v>
      </c>
      <c r="I74" s="422" t="s">
        <v>375</v>
      </c>
      <c r="J74" s="422" t="s">
        <v>18</v>
      </c>
      <c r="K74" s="422">
        <v>100</v>
      </c>
      <c r="L74" s="422">
        <v>12</v>
      </c>
      <c r="M74" s="422">
        <v>6</v>
      </c>
      <c r="N74" s="421">
        <v>110550</v>
      </c>
      <c r="O74" s="421"/>
      <c r="P74" s="442"/>
    </row>
    <row r="75" spans="1:16" ht="84">
      <c r="A75" s="426">
        <v>76</v>
      </c>
      <c r="B75" s="428" t="s">
        <v>896</v>
      </c>
      <c r="C75" s="428" t="s">
        <v>840</v>
      </c>
      <c r="D75" s="429" t="s">
        <v>1201</v>
      </c>
      <c r="E75" s="429" t="s">
        <v>822</v>
      </c>
      <c r="F75" s="429"/>
      <c r="G75" s="430">
        <v>396000</v>
      </c>
      <c r="H75" s="432" t="s">
        <v>897</v>
      </c>
      <c r="I75" s="432" t="s">
        <v>898</v>
      </c>
      <c r="J75" s="432" t="s">
        <v>899</v>
      </c>
      <c r="K75" s="432">
        <v>100</v>
      </c>
      <c r="L75" s="432">
        <v>12</v>
      </c>
      <c r="M75" s="432">
        <v>6</v>
      </c>
      <c r="N75" s="430">
        <v>198000</v>
      </c>
      <c r="O75" s="430"/>
      <c r="P75" s="443"/>
    </row>
    <row r="76" spans="1:16" ht="84">
      <c r="A76" s="588">
        <v>76</v>
      </c>
      <c r="B76" s="266" t="s">
        <v>900</v>
      </c>
      <c r="C76" s="266" t="s">
        <v>840</v>
      </c>
      <c r="D76" s="420" t="s">
        <v>1201</v>
      </c>
      <c r="E76" s="420" t="s">
        <v>822</v>
      </c>
      <c r="F76" s="420"/>
      <c r="G76" s="421">
        <v>608960</v>
      </c>
      <c r="H76" s="422" t="s">
        <v>376</v>
      </c>
      <c r="I76" s="422" t="s">
        <v>375</v>
      </c>
      <c r="J76" s="422" t="s">
        <v>18</v>
      </c>
      <c r="K76" s="422">
        <v>100</v>
      </c>
      <c r="L76" s="422">
        <v>12</v>
      </c>
      <c r="M76" s="422">
        <v>6</v>
      </c>
      <c r="N76" s="421">
        <v>304480</v>
      </c>
      <c r="O76" s="421"/>
      <c r="P76" s="444"/>
    </row>
    <row r="77" spans="1:16" ht="63">
      <c r="A77" s="423">
        <v>46</v>
      </c>
      <c r="B77" s="267" t="s">
        <v>901</v>
      </c>
      <c r="C77" s="267" t="s">
        <v>902</v>
      </c>
      <c r="D77" s="423" t="s">
        <v>1202</v>
      </c>
      <c r="E77" s="423" t="s">
        <v>822</v>
      </c>
      <c r="F77" s="423"/>
      <c r="G77" s="424">
        <v>800000</v>
      </c>
      <c r="H77" s="425" t="s">
        <v>404</v>
      </c>
      <c r="I77" s="425" t="s">
        <v>403</v>
      </c>
      <c r="J77" s="425" t="s">
        <v>842</v>
      </c>
      <c r="K77" s="425">
        <v>100</v>
      </c>
      <c r="L77" s="425">
        <v>36</v>
      </c>
      <c r="M77" s="425">
        <v>3</v>
      </c>
      <c r="N77" s="424">
        <v>66666.66</v>
      </c>
      <c r="O77" s="424"/>
      <c r="P77" s="424"/>
    </row>
    <row r="78" spans="1:16" ht="63">
      <c r="A78" s="423">
        <v>47</v>
      </c>
      <c r="B78" s="267" t="s">
        <v>903</v>
      </c>
      <c r="C78" s="267" t="s">
        <v>840</v>
      </c>
      <c r="D78" s="423" t="s">
        <v>904</v>
      </c>
      <c r="E78" s="423" t="s">
        <v>822</v>
      </c>
      <c r="F78" s="423"/>
      <c r="G78" s="424">
        <v>320000</v>
      </c>
      <c r="H78" s="425" t="s">
        <v>396</v>
      </c>
      <c r="I78" s="425" t="s">
        <v>395</v>
      </c>
      <c r="J78" s="425" t="s">
        <v>842</v>
      </c>
      <c r="K78" s="425">
        <v>100</v>
      </c>
      <c r="L78" s="425">
        <v>24</v>
      </c>
      <c r="M78" s="425">
        <v>3</v>
      </c>
      <c r="N78" s="424">
        <v>40000</v>
      </c>
      <c r="O78" s="424"/>
      <c r="P78" s="424"/>
    </row>
    <row r="79" spans="16:18" ht="21">
      <c r="P79" s="421"/>
      <c r="R79" s="478"/>
    </row>
    <row r="80" spans="14:18" ht="21">
      <c r="N80" s="382">
        <f>SUM(N6:N78)</f>
        <v>9022028.910000002</v>
      </c>
      <c r="Q80" s="382"/>
      <c r="R80" s="382"/>
    </row>
    <row r="82" spans="1:14" ht="21">
      <c r="A82" s="379" t="s">
        <v>1374</v>
      </c>
      <c r="B82" s="379"/>
      <c r="C82" s="379"/>
      <c r="N82" s="382">
        <f>N80/1000000</f>
        <v>9.022028910000001</v>
      </c>
    </row>
  </sheetData>
  <sheetProtection/>
  <mergeCells count="11">
    <mergeCell ref="A2:F2"/>
    <mergeCell ref="A4:A5"/>
    <mergeCell ref="B4:B5"/>
    <mergeCell ref="C4:C5"/>
    <mergeCell ref="D4:D5"/>
    <mergeCell ref="E4:F4"/>
    <mergeCell ref="G4:G5"/>
    <mergeCell ref="H4:I4"/>
    <mergeCell ref="N4:N5"/>
    <mergeCell ref="O4:O5"/>
    <mergeCell ref="P4:P5"/>
  </mergeCells>
  <printOptions horizontalCentered="1"/>
  <pageMargins left="0.36" right="0.27" top="0.7480314960629921" bottom="0.53" header="0.31496062992125984" footer="0.31496062992125984"/>
  <pageSetup firstPageNumber="32" useFirstPageNumber="1" horizontalDpi="1200" verticalDpi="1200" orientation="landscape" paperSize="9" scale="62" r:id="rId1"/>
  <headerFooter>
    <oddFooter>&amp;R&amp;14A- &amp;P</oddFooter>
  </headerFooter>
  <rowBreaks count="4" manualBreakCount="4">
    <brk id="16" max="14" man="1"/>
    <brk id="31" max="14" man="1"/>
    <brk id="52" max="14" man="1"/>
    <brk id="68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view="pageBreakPreview" zoomScaleNormal="60" zoomScaleSheetLayoutView="100" workbookViewId="0" topLeftCell="A7">
      <selection activeCell="E11" sqref="E11"/>
    </sheetView>
  </sheetViews>
  <sheetFormatPr defaultColWidth="9.140625" defaultRowHeight="12.75"/>
  <cols>
    <col min="1" max="1" width="9.140625" style="155" customWidth="1"/>
    <col min="2" max="2" width="29.140625" style="155" customWidth="1"/>
    <col min="3" max="3" width="29.00390625" style="155" customWidth="1"/>
    <col min="4" max="4" width="25.7109375" style="155" customWidth="1"/>
    <col min="5" max="5" width="22.7109375" style="155" customWidth="1"/>
    <col min="6" max="6" width="23.7109375" style="155" customWidth="1"/>
    <col min="7" max="7" width="26.7109375" style="155" customWidth="1"/>
    <col min="8" max="12" width="58.421875" style="155" customWidth="1"/>
    <col min="13" max="16384" width="9.140625" style="155" customWidth="1"/>
  </cols>
  <sheetData>
    <row r="1" spans="1:7" s="1" customFormat="1" ht="21">
      <c r="A1" s="730" t="s">
        <v>11</v>
      </c>
      <c r="B1" s="730"/>
      <c r="C1" s="730"/>
      <c r="D1" s="730"/>
      <c r="E1" s="730"/>
      <c r="F1" s="730"/>
      <c r="G1" s="730"/>
    </row>
    <row r="2" spans="1:7" s="1" customFormat="1" ht="21">
      <c r="A2" s="701" t="s">
        <v>272</v>
      </c>
      <c r="B2" s="701"/>
      <c r="C2" s="701"/>
      <c r="D2" s="701"/>
      <c r="E2" s="701"/>
      <c r="F2" s="701"/>
      <c r="G2" s="701"/>
    </row>
    <row r="3" spans="1:7" s="1" customFormat="1" ht="21">
      <c r="A3" s="725" t="s">
        <v>479</v>
      </c>
      <c r="B3" s="725"/>
      <c r="C3" s="725"/>
      <c r="D3" s="725"/>
      <c r="E3" s="725"/>
      <c r="F3" s="725"/>
      <c r="G3" s="143"/>
    </row>
    <row r="4" spans="1:7" s="1" customFormat="1" ht="21">
      <c r="A4" s="701" t="s">
        <v>273</v>
      </c>
      <c r="B4" s="701"/>
      <c r="C4" s="701"/>
      <c r="D4" s="701"/>
      <c r="E4" s="701"/>
      <c r="F4" s="701"/>
      <c r="G4" s="701"/>
    </row>
    <row r="5" spans="1:7" s="11" customFormat="1" ht="42">
      <c r="A5" s="12" t="s">
        <v>1</v>
      </c>
      <c r="B5" s="151" t="s">
        <v>274</v>
      </c>
      <c r="C5" s="12" t="s">
        <v>48</v>
      </c>
      <c r="D5" s="12" t="s">
        <v>275</v>
      </c>
      <c r="E5" s="12" t="s">
        <v>276</v>
      </c>
      <c r="F5" s="12" t="s">
        <v>277</v>
      </c>
      <c r="G5" s="12" t="s">
        <v>2</v>
      </c>
    </row>
    <row r="6" spans="2:7" s="154" customFormat="1" ht="26.25" customHeight="1" hidden="1">
      <c r="B6" s="383" t="s">
        <v>20</v>
      </c>
      <c r="C6" s="383" t="s">
        <v>18</v>
      </c>
      <c r="D6" s="383" t="s">
        <v>118</v>
      </c>
      <c r="E6" s="384" t="s">
        <v>278</v>
      </c>
      <c r="F6" s="385" t="s">
        <v>279</v>
      </c>
      <c r="G6" s="386" t="s">
        <v>280</v>
      </c>
    </row>
    <row r="7" spans="1:7" s="154" customFormat="1" ht="26.25" customHeight="1">
      <c r="A7" s="10">
        <v>1</v>
      </c>
      <c r="B7" s="152" t="s">
        <v>1216</v>
      </c>
      <c r="C7" s="153" t="s">
        <v>18</v>
      </c>
      <c r="D7" s="152" t="s">
        <v>118</v>
      </c>
      <c r="E7" s="153" t="s">
        <v>278</v>
      </c>
      <c r="F7" s="153"/>
      <c r="G7" s="10" t="s">
        <v>1217</v>
      </c>
    </row>
    <row r="8" s="1" customFormat="1" ht="21"/>
    <row r="9" spans="1:7" s="1" customFormat="1" ht="21">
      <c r="A9" s="701" t="s">
        <v>281</v>
      </c>
      <c r="B9" s="701"/>
      <c r="C9" s="701"/>
      <c r="D9" s="701"/>
      <c r="E9" s="701"/>
      <c r="F9" s="701"/>
      <c r="G9" s="701"/>
    </row>
    <row r="10" spans="1:7" s="11" customFormat="1" ht="42">
      <c r="A10" s="12" t="s">
        <v>1</v>
      </c>
      <c r="B10" s="12" t="s">
        <v>274</v>
      </c>
      <c r="C10" s="12" t="s">
        <v>48</v>
      </c>
      <c r="D10" s="12" t="s">
        <v>275</v>
      </c>
      <c r="E10" s="12" t="s">
        <v>276</v>
      </c>
      <c r="F10" s="12" t="s">
        <v>277</v>
      </c>
      <c r="G10" s="12" t="s">
        <v>2</v>
      </c>
    </row>
    <row r="11" spans="1:7" s="1" customFormat="1" ht="25.5" customHeight="1">
      <c r="A11" s="10"/>
      <c r="B11" s="153"/>
      <c r="C11" s="153"/>
      <c r="D11" s="152"/>
      <c r="E11" s="153"/>
      <c r="F11" s="10"/>
      <c r="G11" s="221"/>
    </row>
    <row r="12" spans="1:7" s="1" customFormat="1" ht="25.5" customHeight="1">
      <c r="A12" s="10"/>
      <c r="B12" s="153"/>
      <c r="C12" s="153"/>
      <c r="D12" s="152"/>
      <c r="E12" s="153"/>
      <c r="F12" s="10"/>
      <c r="G12" s="221"/>
    </row>
    <row r="13" s="1" customFormat="1" ht="21"/>
    <row r="14" spans="1:7" s="1" customFormat="1" ht="21">
      <c r="A14" s="701" t="s">
        <v>283</v>
      </c>
      <c r="B14" s="701"/>
      <c r="C14" s="701"/>
      <c r="D14" s="701"/>
      <c r="E14" s="701"/>
      <c r="F14" s="701"/>
      <c r="G14" s="701"/>
    </row>
    <row r="15" spans="1:7" s="11" customFormat="1" ht="42">
      <c r="A15" s="12" t="s">
        <v>1</v>
      </c>
      <c r="B15" s="12" t="s">
        <v>274</v>
      </c>
      <c r="C15" s="12" t="s">
        <v>48</v>
      </c>
      <c r="D15" s="12" t="s">
        <v>275</v>
      </c>
      <c r="E15" s="12" t="s">
        <v>276</v>
      </c>
      <c r="F15" s="12" t="s">
        <v>277</v>
      </c>
      <c r="G15" s="12" t="s">
        <v>2</v>
      </c>
    </row>
    <row r="16" spans="1:7" s="1" customFormat="1" ht="26.25" customHeight="1">
      <c r="A16" s="10">
        <v>1</v>
      </c>
      <c r="B16" s="152" t="s">
        <v>1211</v>
      </c>
      <c r="C16" s="152" t="s">
        <v>17</v>
      </c>
      <c r="D16" s="152" t="s">
        <v>118</v>
      </c>
      <c r="E16" s="153" t="s">
        <v>121</v>
      </c>
      <c r="F16" s="253"/>
      <c r="G16" s="10" t="s">
        <v>1218</v>
      </c>
    </row>
    <row r="17" spans="1:7" s="1" customFormat="1" ht="26.25" customHeight="1">
      <c r="A17" s="10">
        <v>2</v>
      </c>
      <c r="B17" s="152" t="s">
        <v>1219</v>
      </c>
      <c r="C17" s="152" t="s">
        <v>17</v>
      </c>
      <c r="D17" s="152" t="s">
        <v>118</v>
      </c>
      <c r="E17" s="153" t="s">
        <v>121</v>
      </c>
      <c r="F17" s="253"/>
      <c r="G17" s="10" t="s">
        <v>1220</v>
      </c>
    </row>
    <row r="18" spans="1:7" s="1" customFormat="1" ht="26.25" customHeight="1">
      <c r="A18" s="10">
        <v>3</v>
      </c>
      <c r="B18" s="152" t="s">
        <v>1221</v>
      </c>
      <c r="C18" s="152" t="s">
        <v>17</v>
      </c>
      <c r="D18" s="152" t="s">
        <v>118</v>
      </c>
      <c r="E18" s="153" t="s">
        <v>121</v>
      </c>
      <c r="F18" s="253"/>
      <c r="G18" s="10" t="s">
        <v>1222</v>
      </c>
    </row>
    <row r="19" spans="1:7" s="1" customFormat="1" ht="26.25" customHeight="1">
      <c r="A19" s="10">
        <v>4</v>
      </c>
      <c r="B19" s="253" t="s">
        <v>1223</v>
      </c>
      <c r="C19" s="253" t="s">
        <v>18</v>
      </c>
      <c r="D19" s="253" t="s">
        <v>118</v>
      </c>
      <c r="E19" s="253" t="s">
        <v>121</v>
      </c>
      <c r="F19" s="253"/>
      <c r="G19" s="296" t="s">
        <v>1224</v>
      </c>
    </row>
    <row r="20" s="1" customFormat="1" ht="21"/>
    <row r="21" s="1" customFormat="1" ht="21"/>
  </sheetData>
  <sheetProtection/>
  <mergeCells count="6">
    <mergeCell ref="A1:G1"/>
    <mergeCell ref="A2:G2"/>
    <mergeCell ref="A4:G4"/>
    <mergeCell ref="A3:F3"/>
    <mergeCell ref="A9:G9"/>
    <mergeCell ref="A14:G14"/>
  </mergeCells>
  <printOptions horizontalCentered="1"/>
  <pageMargins left="0.2755905511811024" right="0.35433070866141736" top="0.7086614173228347" bottom="0.6692913385826772" header="0.2362204724409449" footer="0.3937007874015748"/>
  <pageSetup firstPageNumber="44" useFirstPageNumber="1" horizontalDpi="600" verticalDpi="600" orientation="landscape" paperSize="9" scale="80" r:id="rId1"/>
  <headerFooter alignWithMargins="0">
    <oddFooter>&amp;R&amp;14A-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view="pageBreakPreview" zoomScale="90" zoomScaleSheetLayoutView="90" zoomScalePageLayoutView="0" workbookViewId="0" topLeftCell="A7">
      <selection activeCell="E17" sqref="E17"/>
    </sheetView>
  </sheetViews>
  <sheetFormatPr defaultColWidth="9.140625" defaultRowHeight="12.75"/>
  <cols>
    <col min="1" max="1" width="7.140625" style="9" customWidth="1"/>
    <col min="2" max="2" width="32.57421875" style="2" customWidth="1"/>
    <col min="3" max="3" width="35.7109375" style="2" customWidth="1"/>
    <col min="4" max="4" width="13.28125" style="9" customWidth="1"/>
    <col min="5" max="5" width="41.28125" style="2" customWidth="1"/>
    <col min="6" max="6" width="26.421875" style="2" customWidth="1"/>
    <col min="7" max="16384" width="9.140625" style="2" customWidth="1"/>
  </cols>
  <sheetData>
    <row r="1" spans="1:9" ht="12" customHeight="1">
      <c r="A1" s="18"/>
      <c r="B1" s="18"/>
      <c r="C1" s="3"/>
      <c r="D1" s="18"/>
      <c r="E1" s="18"/>
      <c r="F1" s="18"/>
      <c r="G1" s="18"/>
      <c r="H1" s="18"/>
      <c r="I1" s="18"/>
    </row>
    <row r="2" spans="1:6" s="15" customFormat="1" ht="21">
      <c r="A2" s="19" t="s">
        <v>39</v>
      </c>
      <c r="B2" s="90"/>
      <c r="C2" s="90"/>
      <c r="D2" s="90"/>
      <c r="E2" s="90"/>
      <c r="F2" s="90"/>
    </row>
    <row r="3" spans="1:9" ht="24" customHeight="1">
      <c r="A3" s="702" t="s">
        <v>479</v>
      </c>
      <c r="B3" s="702"/>
      <c r="C3" s="702"/>
      <c r="D3" s="702"/>
      <c r="E3" s="702"/>
      <c r="F3" s="702"/>
      <c r="G3" s="18"/>
      <c r="H3" s="18"/>
      <c r="I3" s="18"/>
    </row>
    <row r="4" spans="1:9" ht="21">
      <c r="A4" s="19" t="s">
        <v>13</v>
      </c>
      <c r="B4" s="18"/>
      <c r="C4" s="248"/>
      <c r="D4" s="320"/>
      <c r="E4" s="248"/>
      <c r="F4" s="18"/>
      <c r="G4" s="18"/>
      <c r="H4" s="18"/>
      <c r="I4" s="18"/>
    </row>
    <row r="5" spans="1:9" ht="28.5" customHeight="1">
      <c r="A5" s="317" t="s">
        <v>66</v>
      </c>
      <c r="B5" s="317" t="s">
        <v>65</v>
      </c>
      <c r="C5" s="317" t="s">
        <v>67</v>
      </c>
      <c r="D5" s="316" t="s">
        <v>71</v>
      </c>
      <c r="E5" s="317" t="s">
        <v>68</v>
      </c>
      <c r="F5" s="317" t="s">
        <v>2</v>
      </c>
      <c r="G5" s="18"/>
      <c r="H5" s="18"/>
      <c r="I5" s="18"/>
    </row>
    <row r="6" spans="1:9" s="42" customFormat="1" ht="21">
      <c r="A6" s="319">
        <v>1</v>
      </c>
      <c r="B6" s="370" t="s">
        <v>1114</v>
      </c>
      <c r="C6" s="327" t="s">
        <v>1090</v>
      </c>
      <c r="D6" s="94">
        <v>1</v>
      </c>
      <c r="E6" s="327" t="s">
        <v>1115</v>
      </c>
      <c r="F6" s="318"/>
      <c r="I6" s="325"/>
    </row>
    <row r="7" spans="1:9" ht="21">
      <c r="A7" s="5">
        <v>2</v>
      </c>
      <c r="B7" s="370" t="s">
        <v>1116</v>
      </c>
      <c r="C7" s="328" t="s">
        <v>1117</v>
      </c>
      <c r="D7" s="94">
        <v>1</v>
      </c>
      <c r="E7" s="328"/>
      <c r="F7" s="251"/>
      <c r="G7" s="18"/>
      <c r="H7" s="18"/>
      <c r="I7" s="326"/>
    </row>
    <row r="8" spans="1:9" ht="21">
      <c r="A8" s="322"/>
      <c r="B8" s="323"/>
      <c r="C8" s="323"/>
      <c r="D8" s="324"/>
      <c r="E8" s="323"/>
      <c r="F8" s="8"/>
      <c r="G8" s="18"/>
      <c r="H8" s="18"/>
      <c r="I8" s="18"/>
    </row>
    <row r="9" spans="1:9" ht="21">
      <c r="A9" s="19" t="s">
        <v>38</v>
      </c>
      <c r="B9" s="101"/>
      <c r="C9" s="101"/>
      <c r="D9" s="101"/>
      <c r="E9" s="101"/>
      <c r="F9" s="101"/>
      <c r="G9" s="18"/>
      <c r="H9" s="18"/>
      <c r="I9" s="18"/>
    </row>
    <row r="10" spans="1:9" ht="21">
      <c r="A10" s="702" t="s">
        <v>479</v>
      </c>
      <c r="B10" s="702"/>
      <c r="C10" s="702"/>
      <c r="D10" s="702"/>
      <c r="E10" s="702"/>
      <c r="F10" s="702"/>
      <c r="G10" s="18"/>
      <c r="H10" s="18"/>
      <c r="I10" s="18"/>
    </row>
    <row r="11" spans="1:9" ht="24" customHeight="1">
      <c r="A11" s="316" t="s">
        <v>43</v>
      </c>
      <c r="B11" s="316" t="s">
        <v>70</v>
      </c>
      <c r="C11" s="316" t="s">
        <v>48</v>
      </c>
      <c r="D11" s="316" t="s">
        <v>71</v>
      </c>
      <c r="E11" s="316" t="s">
        <v>69</v>
      </c>
      <c r="F11" s="316" t="s">
        <v>2</v>
      </c>
      <c r="G11" s="18"/>
      <c r="H11" s="18"/>
      <c r="I11" s="18"/>
    </row>
    <row r="12" spans="1:9" ht="22.5" customHeight="1">
      <c r="A12" s="731" t="s">
        <v>74</v>
      </c>
      <c r="B12" s="731"/>
      <c r="C12" s="731"/>
      <c r="D12" s="731"/>
      <c r="E12" s="731"/>
      <c r="F12" s="731"/>
      <c r="G12" s="18"/>
      <c r="H12" s="18"/>
      <c r="I12" s="18"/>
    </row>
    <row r="13" spans="1:9" ht="22.5" customHeight="1">
      <c r="A13" s="296">
        <v>1</v>
      </c>
      <c r="B13" s="253" t="s">
        <v>20</v>
      </c>
      <c r="C13" s="253" t="s">
        <v>18</v>
      </c>
      <c r="D13" s="296">
        <v>1</v>
      </c>
      <c r="E13" s="329" t="s">
        <v>73</v>
      </c>
      <c r="F13" s="321"/>
      <c r="G13" s="18"/>
      <c r="H13" s="18"/>
      <c r="I13" s="18"/>
    </row>
    <row r="14" spans="1:9" ht="22.5" customHeight="1">
      <c r="A14" s="296"/>
      <c r="B14" s="253"/>
      <c r="C14" s="253"/>
      <c r="D14" s="296"/>
      <c r="E14" s="321" t="s">
        <v>1118</v>
      </c>
      <c r="F14" s="253"/>
      <c r="G14" s="18"/>
      <c r="H14" s="18"/>
      <c r="I14" s="18"/>
    </row>
    <row r="15" spans="1:9" ht="22.5" customHeight="1">
      <c r="A15" s="296">
        <v>2</v>
      </c>
      <c r="B15" s="253" t="s">
        <v>932</v>
      </c>
      <c r="C15" s="253" t="s">
        <v>19</v>
      </c>
      <c r="D15" s="296">
        <v>2</v>
      </c>
      <c r="E15" s="329" t="s">
        <v>73</v>
      </c>
      <c r="F15" s="253"/>
      <c r="G15" s="18"/>
      <c r="H15" s="18"/>
      <c r="I15" s="18"/>
    </row>
    <row r="16" spans="1:9" ht="22.5" customHeight="1">
      <c r="A16" s="296"/>
      <c r="B16" s="253"/>
      <c r="C16" s="253"/>
      <c r="D16" s="296"/>
      <c r="E16" s="253" t="s">
        <v>1119</v>
      </c>
      <c r="F16" s="253"/>
      <c r="G16" s="18"/>
      <c r="H16" s="18"/>
      <c r="I16" s="18"/>
    </row>
    <row r="17" spans="1:6" ht="22.5" customHeight="1">
      <c r="A17" s="296"/>
      <c r="B17" s="253"/>
      <c r="C17" s="253"/>
      <c r="D17" s="296"/>
      <c r="E17" s="253" t="s">
        <v>1120</v>
      </c>
      <c r="F17" s="253"/>
    </row>
    <row r="18" spans="1:6" ht="22.5" customHeight="1">
      <c r="A18" s="296">
        <v>3</v>
      </c>
      <c r="B18" s="253" t="s">
        <v>1121</v>
      </c>
      <c r="C18" s="253" t="s">
        <v>19</v>
      </c>
      <c r="D18" s="296">
        <v>1</v>
      </c>
      <c r="E18" s="329" t="s">
        <v>73</v>
      </c>
      <c r="F18" s="253"/>
    </row>
    <row r="19" spans="1:6" ht="22.5" customHeight="1">
      <c r="A19" s="296"/>
      <c r="B19" s="253"/>
      <c r="C19" s="253"/>
      <c r="D19" s="296"/>
      <c r="E19" s="253" t="s">
        <v>1122</v>
      </c>
      <c r="F19" s="253"/>
    </row>
    <row r="20" spans="1:6" ht="22.5" customHeight="1">
      <c r="A20" s="296">
        <v>4</v>
      </c>
      <c r="B20" s="253" t="s">
        <v>1063</v>
      </c>
      <c r="C20" s="253" t="s">
        <v>200</v>
      </c>
      <c r="D20" s="296">
        <v>1</v>
      </c>
      <c r="E20" s="330" t="s">
        <v>73</v>
      </c>
      <c r="F20" s="253"/>
    </row>
    <row r="21" spans="1:6" ht="22.5" customHeight="1">
      <c r="A21" s="296"/>
      <c r="B21" s="253"/>
      <c r="C21" s="253"/>
      <c r="D21" s="296"/>
      <c r="E21" s="253" t="s">
        <v>1123</v>
      </c>
      <c r="F21" s="253"/>
    </row>
    <row r="23" ht="21">
      <c r="D23" s="9">
        <f>SUM(D13:D21)</f>
        <v>5</v>
      </c>
    </row>
  </sheetData>
  <sheetProtection/>
  <mergeCells count="3">
    <mergeCell ref="A12:F12"/>
    <mergeCell ref="A3:F3"/>
    <mergeCell ref="A10:F10"/>
  </mergeCells>
  <printOptions horizontalCentered="1"/>
  <pageMargins left="0.3937007874015748" right="0.4724409448818898" top="0.5905511811023623" bottom="0.6299212598425197" header="0.31496062992125984" footer="0.3937007874015748"/>
  <pageSetup firstPageNumber="45" useFirstPageNumber="1" horizontalDpi="1200" verticalDpi="1200" orientation="landscape" paperSize="9" scale="80" r:id="rId1"/>
  <headerFooter>
    <oddFooter>&amp;R&amp;14A-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"/>
  <sheetViews>
    <sheetView view="pageBreakPreview" zoomScaleNormal="85" zoomScaleSheetLayoutView="100" zoomScalePageLayoutView="0" workbookViewId="0" topLeftCell="A10">
      <selection activeCell="E22" sqref="E22"/>
    </sheetView>
  </sheetViews>
  <sheetFormatPr defaultColWidth="9.140625" defaultRowHeight="19.5" customHeight="1"/>
  <cols>
    <col min="1" max="1" width="5.8515625" style="4" customWidth="1"/>
    <col min="2" max="2" width="16.00390625" style="13" customWidth="1"/>
    <col min="3" max="3" width="19.7109375" style="4" customWidth="1"/>
    <col min="4" max="4" width="14.140625" style="4" customWidth="1"/>
    <col min="5" max="5" width="11.8515625" style="4" customWidth="1"/>
    <col min="6" max="6" width="37.57421875" style="4" customWidth="1"/>
    <col min="7" max="8" width="7.140625" style="4" customWidth="1"/>
    <col min="9" max="9" width="23.57421875" style="4" customWidth="1"/>
    <col min="10" max="10" width="19.8515625" style="13" customWidth="1"/>
    <col min="11" max="11" width="14.7109375" style="4" bestFit="1" customWidth="1"/>
    <col min="12" max="15" width="7.00390625" style="4" customWidth="1"/>
    <col min="16" max="16384" width="9.140625" style="4" customWidth="1"/>
  </cols>
  <sheetData>
    <row r="1" spans="1:14" s="8" customFormat="1" ht="26.25" customHeight="1">
      <c r="A1" s="333" t="s">
        <v>40</v>
      </c>
      <c r="B1" s="335"/>
      <c r="C1" s="334"/>
      <c r="D1" s="334"/>
      <c r="E1" s="334"/>
      <c r="F1" s="334"/>
      <c r="G1" s="334"/>
      <c r="H1" s="334"/>
      <c r="I1" s="334"/>
      <c r="J1" s="335"/>
      <c r="K1" s="334"/>
      <c r="L1" s="334"/>
      <c r="M1" s="334"/>
      <c r="N1" s="334"/>
    </row>
    <row r="2" spans="1:14" ht="21">
      <c r="A2" s="732" t="s">
        <v>479</v>
      </c>
      <c r="B2" s="732"/>
      <c r="C2" s="732"/>
      <c r="D2" s="732"/>
      <c r="E2" s="732"/>
      <c r="F2" s="732"/>
      <c r="G2" s="18"/>
      <c r="H2" s="18"/>
      <c r="I2" s="18"/>
      <c r="J2" s="18"/>
      <c r="K2" s="18"/>
      <c r="L2" s="18"/>
      <c r="M2" s="18"/>
      <c r="N2" s="18"/>
    </row>
    <row r="3" spans="1:14" ht="19.5" customHeight="1">
      <c r="A3" s="734" t="s">
        <v>43</v>
      </c>
      <c r="B3" s="734" t="s">
        <v>44</v>
      </c>
      <c r="C3" s="734" t="s">
        <v>46</v>
      </c>
      <c r="D3" s="734" t="s">
        <v>45</v>
      </c>
      <c r="E3" s="734" t="s">
        <v>48</v>
      </c>
      <c r="F3" s="734" t="s">
        <v>47</v>
      </c>
      <c r="G3" s="734" t="s">
        <v>49</v>
      </c>
      <c r="H3" s="734"/>
      <c r="I3" s="733" t="s">
        <v>52</v>
      </c>
      <c r="J3" s="733" t="s">
        <v>53</v>
      </c>
      <c r="K3" s="344"/>
      <c r="L3" s="344"/>
      <c r="M3" s="344"/>
      <c r="N3" s="344"/>
    </row>
    <row r="4" spans="1:14" ht="19.5" customHeight="1">
      <c r="A4" s="734"/>
      <c r="B4" s="734"/>
      <c r="C4" s="734"/>
      <c r="D4" s="734"/>
      <c r="E4" s="734"/>
      <c r="F4" s="734"/>
      <c r="G4" s="345" t="s">
        <v>50</v>
      </c>
      <c r="H4" s="345" t="s">
        <v>51</v>
      </c>
      <c r="I4" s="733"/>
      <c r="J4" s="733"/>
      <c r="K4" s="344"/>
      <c r="L4" s="344"/>
      <c r="M4" s="344"/>
      <c r="N4" s="344"/>
    </row>
    <row r="5" spans="1:14" s="3" customFormat="1" ht="22.5" customHeight="1">
      <c r="A5" s="346">
        <v>1</v>
      </c>
      <c r="B5" s="365">
        <v>5110720017</v>
      </c>
      <c r="C5" s="347" t="s">
        <v>1124</v>
      </c>
      <c r="D5" s="347" t="s">
        <v>1125</v>
      </c>
      <c r="E5" s="347" t="s">
        <v>1010</v>
      </c>
      <c r="F5" s="347" t="s">
        <v>17</v>
      </c>
      <c r="G5" s="348" t="s">
        <v>1126</v>
      </c>
      <c r="H5" s="347"/>
      <c r="I5" s="349">
        <v>41350</v>
      </c>
      <c r="J5" s="350">
        <v>5</v>
      </c>
      <c r="K5" s="337"/>
      <c r="L5" s="338"/>
      <c r="M5" s="337"/>
      <c r="N5" s="337"/>
    </row>
    <row r="6" spans="1:14" s="3" customFormat="1" ht="22.5" customHeight="1">
      <c r="A6" s="346">
        <v>2</v>
      </c>
      <c r="B6" s="366">
        <v>5210720031</v>
      </c>
      <c r="C6" s="347" t="s">
        <v>1043</v>
      </c>
      <c r="D6" s="347" t="s">
        <v>1044</v>
      </c>
      <c r="E6" s="347" t="s">
        <v>1046</v>
      </c>
      <c r="F6" s="347" t="s">
        <v>118</v>
      </c>
      <c r="G6" s="348" t="s">
        <v>1126</v>
      </c>
      <c r="H6" s="347"/>
      <c r="I6" s="349">
        <v>41389</v>
      </c>
      <c r="J6" s="350">
        <v>4</v>
      </c>
      <c r="K6" s="337"/>
      <c r="L6" s="338"/>
      <c r="M6" s="337"/>
      <c r="N6" s="337"/>
    </row>
    <row r="7" spans="1:14" s="3" customFormat="1" ht="22.5" customHeight="1">
      <c r="A7" s="346">
        <v>3</v>
      </c>
      <c r="B7" s="366">
        <v>5310720018</v>
      </c>
      <c r="C7" s="347" t="s">
        <v>1082</v>
      </c>
      <c r="D7" s="347" t="s">
        <v>1083</v>
      </c>
      <c r="E7" s="347" t="s">
        <v>1013</v>
      </c>
      <c r="F7" s="347" t="s">
        <v>118</v>
      </c>
      <c r="G7" s="348" t="s">
        <v>1126</v>
      </c>
      <c r="H7" s="347"/>
      <c r="I7" s="349">
        <v>41414</v>
      </c>
      <c r="J7" s="350">
        <v>3</v>
      </c>
      <c r="K7" s="337"/>
      <c r="L7" s="338"/>
      <c r="M7" s="336"/>
      <c r="N7" s="337"/>
    </row>
    <row r="8" spans="1:14" s="3" customFormat="1" ht="22.5" customHeight="1">
      <c r="A8" s="346">
        <v>4</v>
      </c>
      <c r="B8" s="366">
        <v>5210720018</v>
      </c>
      <c r="C8" s="347" t="s">
        <v>1127</v>
      </c>
      <c r="D8" s="347" t="s">
        <v>1128</v>
      </c>
      <c r="E8" s="347" t="s">
        <v>1046</v>
      </c>
      <c r="F8" s="347" t="s">
        <v>118</v>
      </c>
      <c r="G8" s="348" t="s">
        <v>1126</v>
      </c>
      <c r="H8" s="347"/>
      <c r="I8" s="349">
        <v>41414</v>
      </c>
      <c r="J8" s="350">
        <v>4</v>
      </c>
      <c r="K8" s="337"/>
      <c r="L8" s="338"/>
      <c r="M8" s="337"/>
      <c r="N8" s="339"/>
    </row>
    <row r="9" spans="1:14" ht="20.25" customHeight="1">
      <c r="A9" s="346">
        <v>5</v>
      </c>
      <c r="B9" s="366">
        <v>5110720004</v>
      </c>
      <c r="C9" s="347" t="s">
        <v>1129</v>
      </c>
      <c r="D9" s="347" t="s">
        <v>1130</v>
      </c>
      <c r="E9" s="347" t="s">
        <v>1131</v>
      </c>
      <c r="F9" s="347" t="s">
        <v>1132</v>
      </c>
      <c r="G9" s="348" t="s">
        <v>1126</v>
      </c>
      <c r="H9" s="347"/>
      <c r="I9" s="349">
        <v>41417</v>
      </c>
      <c r="J9" s="350">
        <v>5</v>
      </c>
      <c r="K9" s="340"/>
      <c r="L9" s="338"/>
      <c r="M9" s="18"/>
      <c r="N9" s="18"/>
    </row>
    <row r="10" spans="1:14" ht="20.25" customHeight="1">
      <c r="A10" s="346">
        <v>6</v>
      </c>
      <c r="B10" s="366">
        <v>5210720035</v>
      </c>
      <c r="C10" s="347" t="s">
        <v>1084</v>
      </c>
      <c r="D10" s="347" t="s">
        <v>1085</v>
      </c>
      <c r="E10" s="347" t="s">
        <v>1046</v>
      </c>
      <c r="F10" s="347" t="s">
        <v>118</v>
      </c>
      <c r="G10" s="348" t="s">
        <v>1126</v>
      </c>
      <c r="H10" s="347"/>
      <c r="I10" s="349">
        <v>41443</v>
      </c>
      <c r="J10" s="350">
        <v>4</v>
      </c>
      <c r="K10" s="340"/>
      <c r="L10" s="338"/>
      <c r="M10" s="18"/>
      <c r="N10" s="18"/>
    </row>
    <row r="11" spans="1:14" ht="20.25" customHeight="1">
      <c r="A11" s="346">
        <v>7</v>
      </c>
      <c r="B11" s="366">
        <v>5310721010</v>
      </c>
      <c r="C11" s="347" t="s">
        <v>1133</v>
      </c>
      <c r="D11" s="347" t="s">
        <v>1134</v>
      </c>
      <c r="E11" s="347" t="s">
        <v>1131</v>
      </c>
      <c r="F11" s="347" t="s">
        <v>1135</v>
      </c>
      <c r="G11" s="348" t="s">
        <v>1126</v>
      </c>
      <c r="H11" s="347"/>
      <c r="I11" s="349">
        <v>41402</v>
      </c>
      <c r="J11" s="350">
        <v>3</v>
      </c>
      <c r="K11" s="340"/>
      <c r="L11" s="338"/>
      <c r="M11" s="18"/>
      <c r="N11" s="18"/>
    </row>
    <row r="12" spans="1:14" ht="20.25" customHeight="1">
      <c r="A12" s="346">
        <v>8</v>
      </c>
      <c r="B12" s="366">
        <v>5310721001</v>
      </c>
      <c r="C12" s="347" t="s">
        <v>1136</v>
      </c>
      <c r="D12" s="347" t="s">
        <v>1137</v>
      </c>
      <c r="E12" s="347" t="s">
        <v>1131</v>
      </c>
      <c r="F12" s="347" t="s">
        <v>1135</v>
      </c>
      <c r="G12" s="348" t="s">
        <v>1126</v>
      </c>
      <c r="H12" s="347"/>
      <c r="I12" s="349">
        <v>41410</v>
      </c>
      <c r="J12" s="350">
        <v>3</v>
      </c>
      <c r="K12" s="340"/>
      <c r="L12" s="338"/>
      <c r="M12" s="18"/>
      <c r="N12" s="18"/>
    </row>
    <row r="13" spans="1:14" ht="20.25" customHeight="1">
      <c r="A13" s="346">
        <v>9</v>
      </c>
      <c r="B13" s="366">
        <v>5310721011</v>
      </c>
      <c r="C13" s="347" t="s">
        <v>1138</v>
      </c>
      <c r="D13" s="347" t="s">
        <v>1139</v>
      </c>
      <c r="E13" s="347" t="s">
        <v>1131</v>
      </c>
      <c r="F13" s="347" t="s">
        <v>1135</v>
      </c>
      <c r="G13" s="348" t="s">
        <v>1126</v>
      </c>
      <c r="H13" s="347"/>
      <c r="I13" s="349">
        <v>41414</v>
      </c>
      <c r="J13" s="350">
        <v>3</v>
      </c>
      <c r="K13" s="340"/>
      <c r="L13" s="338"/>
      <c r="M13" s="18"/>
      <c r="N13" s="18"/>
    </row>
    <row r="14" spans="1:14" ht="20.25" customHeight="1">
      <c r="A14" s="346">
        <v>10</v>
      </c>
      <c r="B14" s="366">
        <v>5310721003</v>
      </c>
      <c r="C14" s="347" t="s">
        <v>1140</v>
      </c>
      <c r="D14" s="347" t="s">
        <v>1141</v>
      </c>
      <c r="E14" s="347" t="s">
        <v>1131</v>
      </c>
      <c r="F14" s="347" t="s">
        <v>1135</v>
      </c>
      <c r="G14" s="348" t="s">
        <v>1126</v>
      </c>
      <c r="H14" s="347"/>
      <c r="I14" s="349">
        <v>41414</v>
      </c>
      <c r="J14" s="350">
        <v>3</v>
      </c>
      <c r="K14" s="340"/>
      <c r="L14" s="338"/>
      <c r="M14" s="18"/>
      <c r="N14" s="18"/>
    </row>
    <row r="15" spans="1:14" ht="20.25" customHeight="1">
      <c r="A15" s="346">
        <v>11</v>
      </c>
      <c r="B15" s="366">
        <v>5310721008</v>
      </c>
      <c r="C15" s="347" t="s">
        <v>1142</v>
      </c>
      <c r="D15" s="347" t="s">
        <v>1143</v>
      </c>
      <c r="E15" s="347" t="s">
        <v>1131</v>
      </c>
      <c r="F15" s="347" t="s">
        <v>1135</v>
      </c>
      <c r="G15" s="348" t="s">
        <v>1126</v>
      </c>
      <c r="H15" s="347"/>
      <c r="I15" s="349">
        <v>41421</v>
      </c>
      <c r="J15" s="350">
        <v>3</v>
      </c>
      <c r="K15" s="340"/>
      <c r="L15" s="338"/>
      <c r="M15" s="18"/>
      <c r="N15" s="18"/>
    </row>
    <row r="16" spans="1:14" ht="20.25" customHeight="1">
      <c r="A16" s="346">
        <v>12</v>
      </c>
      <c r="B16" s="366">
        <v>5310721019</v>
      </c>
      <c r="C16" s="347" t="s">
        <v>1144</v>
      </c>
      <c r="D16" s="347" t="s">
        <v>1145</v>
      </c>
      <c r="E16" s="347" t="s">
        <v>1131</v>
      </c>
      <c r="F16" s="347" t="s">
        <v>1135</v>
      </c>
      <c r="G16" s="348" t="s">
        <v>1126</v>
      </c>
      <c r="H16" s="347"/>
      <c r="I16" s="349">
        <v>41423</v>
      </c>
      <c r="J16" s="350">
        <v>3</v>
      </c>
      <c r="K16" s="340"/>
      <c r="L16" s="338"/>
      <c r="M16" s="18"/>
      <c r="N16" s="18"/>
    </row>
    <row r="17" spans="1:14" ht="20.25" customHeight="1">
      <c r="A17" s="346">
        <v>13</v>
      </c>
      <c r="B17" s="366">
        <v>5210721003</v>
      </c>
      <c r="C17" s="347" t="s">
        <v>1146</v>
      </c>
      <c r="D17" s="347" t="s">
        <v>1147</v>
      </c>
      <c r="E17" s="347" t="s">
        <v>1131</v>
      </c>
      <c r="F17" s="347" t="s">
        <v>1135</v>
      </c>
      <c r="G17" s="348" t="s">
        <v>1126</v>
      </c>
      <c r="H17" s="347"/>
      <c r="I17" s="349">
        <v>41444</v>
      </c>
      <c r="J17" s="350">
        <v>4</v>
      </c>
      <c r="K17" s="340"/>
      <c r="L17" s="338"/>
      <c r="M17" s="18"/>
      <c r="N17" s="18"/>
    </row>
    <row r="18" spans="1:14" ht="20.25" customHeight="1">
      <c r="A18" s="346">
        <v>14</v>
      </c>
      <c r="B18" s="366">
        <v>5210721007</v>
      </c>
      <c r="C18" s="347" t="s">
        <v>1148</v>
      </c>
      <c r="D18" s="347" t="s">
        <v>419</v>
      </c>
      <c r="E18" s="347" t="s">
        <v>1131</v>
      </c>
      <c r="F18" s="347" t="s">
        <v>1135</v>
      </c>
      <c r="G18" s="348" t="s">
        <v>1126</v>
      </c>
      <c r="H18" s="347"/>
      <c r="I18" s="349">
        <v>41450</v>
      </c>
      <c r="J18" s="350">
        <v>4.5</v>
      </c>
      <c r="K18" s="340"/>
      <c r="L18" s="338"/>
      <c r="M18" s="18"/>
      <c r="N18" s="18"/>
    </row>
    <row r="19" spans="1:14" ht="20.25" customHeight="1">
      <c r="A19" s="346">
        <v>15</v>
      </c>
      <c r="B19" s="366">
        <v>5310721014</v>
      </c>
      <c r="C19" s="347" t="s">
        <v>1149</v>
      </c>
      <c r="D19" s="347" t="s">
        <v>1150</v>
      </c>
      <c r="E19" s="347" t="s">
        <v>1131</v>
      </c>
      <c r="F19" s="347" t="s">
        <v>1135</v>
      </c>
      <c r="G19" s="348" t="s">
        <v>1126</v>
      </c>
      <c r="H19" s="347"/>
      <c r="I19" s="349">
        <v>41454</v>
      </c>
      <c r="J19" s="350">
        <v>3.5</v>
      </c>
      <c r="K19" s="340"/>
      <c r="L19" s="338"/>
      <c r="M19" s="18"/>
      <c r="N19" s="18"/>
    </row>
    <row r="20" spans="1:14" s="3" customFormat="1" ht="22.5" customHeight="1">
      <c r="A20" s="346">
        <v>16</v>
      </c>
      <c r="B20" s="366">
        <v>5110730005</v>
      </c>
      <c r="C20" s="347" t="s">
        <v>1151</v>
      </c>
      <c r="D20" s="347" t="s">
        <v>1152</v>
      </c>
      <c r="E20" s="347" t="s">
        <v>1046</v>
      </c>
      <c r="F20" s="347" t="s">
        <v>118</v>
      </c>
      <c r="G20" s="347"/>
      <c r="H20" s="348" t="s">
        <v>1126</v>
      </c>
      <c r="I20" s="349">
        <v>41358</v>
      </c>
      <c r="J20" s="350">
        <v>5</v>
      </c>
      <c r="K20" s="337"/>
      <c r="L20" s="338"/>
      <c r="M20" s="336"/>
      <c r="N20" s="336"/>
    </row>
    <row r="21" spans="1:14" s="3" customFormat="1" ht="22.5" customHeight="1">
      <c r="A21" s="346">
        <v>17</v>
      </c>
      <c r="B21" s="366">
        <v>5210730010</v>
      </c>
      <c r="C21" s="347" t="s">
        <v>1153</v>
      </c>
      <c r="D21" s="347" t="s">
        <v>1154</v>
      </c>
      <c r="E21" s="347" t="s">
        <v>1013</v>
      </c>
      <c r="F21" s="347" t="s">
        <v>118</v>
      </c>
      <c r="G21" s="347"/>
      <c r="H21" s="348" t="s">
        <v>1126</v>
      </c>
      <c r="I21" s="349">
        <v>41397</v>
      </c>
      <c r="J21" s="350">
        <v>3.5</v>
      </c>
      <c r="K21" s="337"/>
      <c r="L21" s="338"/>
      <c r="M21" s="337"/>
      <c r="N21" s="337"/>
    </row>
    <row r="22" spans="1:14" s="3" customFormat="1" ht="22.5" customHeight="1">
      <c r="A22" s="18"/>
      <c r="B22" s="166"/>
      <c r="C22" s="18"/>
      <c r="D22" s="18"/>
      <c r="E22" s="18"/>
      <c r="F22" s="18"/>
      <c r="G22" s="18"/>
      <c r="H22" s="18"/>
      <c r="I22" s="18"/>
      <c r="J22" s="18"/>
      <c r="K22" s="340"/>
      <c r="L22" s="18"/>
      <c r="M22" s="18"/>
      <c r="N22" s="18"/>
    </row>
    <row r="23" spans="1:14" s="3" customFormat="1" ht="22.5" customHeight="1">
      <c r="A23" s="18"/>
      <c r="B23" s="166"/>
      <c r="C23" s="18"/>
      <c r="D23" s="18"/>
      <c r="E23" s="18"/>
      <c r="F23" s="341" t="s">
        <v>145</v>
      </c>
      <c r="G23" s="342"/>
      <c r="H23" s="343">
        <v>3.3333333333333335</v>
      </c>
      <c r="I23" s="364"/>
      <c r="J23" s="18"/>
      <c r="K23" s="340"/>
      <c r="L23" s="18"/>
      <c r="M23" s="18"/>
      <c r="N23" s="18"/>
    </row>
    <row r="24" spans="1:14" s="3" customFormat="1" ht="22.5" customHeight="1">
      <c r="A24" s="18"/>
      <c r="B24" s="166"/>
      <c r="C24" s="18"/>
      <c r="D24" s="18"/>
      <c r="E24" s="18"/>
      <c r="F24" s="341" t="s">
        <v>144</v>
      </c>
      <c r="G24" s="342"/>
      <c r="H24" s="343">
        <v>4.166666666666667</v>
      </c>
      <c r="I24" s="364"/>
      <c r="J24" s="18"/>
      <c r="K24" s="340"/>
      <c r="L24" s="18"/>
      <c r="M24" s="18"/>
      <c r="N24" s="18"/>
    </row>
    <row r="25" spans="1:14" s="3" customFormat="1" ht="22.5" customHeight="1">
      <c r="A25" s="18"/>
      <c r="B25" s="166"/>
      <c r="C25" s="18"/>
      <c r="D25" s="18"/>
      <c r="E25" s="18"/>
      <c r="F25" s="341" t="s">
        <v>146</v>
      </c>
      <c r="G25" s="342"/>
      <c r="H25" s="343">
        <v>4.25</v>
      </c>
      <c r="I25" s="18"/>
      <c r="J25" s="18"/>
      <c r="K25" s="340"/>
      <c r="L25" s="18"/>
      <c r="M25" s="18"/>
      <c r="N25" s="18"/>
    </row>
  </sheetData>
  <sheetProtection/>
  <mergeCells count="10">
    <mergeCell ref="A2:F2"/>
    <mergeCell ref="I3:I4"/>
    <mergeCell ref="J3:J4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5118110236220472" right="0.4724409448818898" top="0.7480314960629921" bottom="0.5511811023622047" header="0.31496062992125984" footer="0.35433070866141736"/>
  <pageSetup firstPageNumber="46" useFirstPageNumber="1" horizontalDpi="600" verticalDpi="600" orientation="landscape" paperSize="9" scale="80" r:id="rId1"/>
  <headerFooter>
    <oddFooter>&amp;R&amp;14A-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view="pageBreakPreview" zoomScale="85" zoomScaleSheetLayoutView="85" zoomScalePageLayoutView="0" workbookViewId="0" topLeftCell="A1">
      <selection activeCell="A5" sqref="A5:D5"/>
    </sheetView>
  </sheetViews>
  <sheetFormatPr defaultColWidth="9.140625" defaultRowHeight="34.5" customHeight="1"/>
  <cols>
    <col min="1" max="1" width="13.00390625" style="155" customWidth="1"/>
    <col min="2" max="2" width="59.57421875" style="155" customWidth="1"/>
    <col min="3" max="3" width="35.7109375" style="155" customWidth="1"/>
    <col min="4" max="4" width="40.140625" style="155" customWidth="1"/>
    <col min="5" max="16384" width="9.140625" style="155" customWidth="1"/>
  </cols>
  <sheetData>
    <row r="1" spans="1:6" ht="34.5" customHeight="1">
      <c r="A1" s="730" t="s">
        <v>11</v>
      </c>
      <c r="B1" s="730"/>
      <c r="C1" s="730"/>
      <c r="D1" s="730"/>
      <c r="E1" s="1"/>
      <c r="F1" s="1"/>
    </row>
    <row r="2" spans="1:6" ht="34.5" customHeight="1">
      <c r="A2" s="701" t="s">
        <v>459</v>
      </c>
      <c r="B2" s="701"/>
      <c r="C2" s="701"/>
      <c r="D2" s="701"/>
      <c r="E2" s="1"/>
      <c r="F2" s="1"/>
    </row>
    <row r="3" spans="1:6" ht="12" customHeight="1">
      <c r="A3" s="143"/>
      <c r="B3" s="143"/>
      <c r="C3" s="1"/>
      <c r="D3" s="3"/>
      <c r="E3" s="1"/>
      <c r="F3" s="1"/>
    </row>
    <row r="4" spans="1:6" ht="34.5" customHeight="1">
      <c r="A4" s="725" t="s">
        <v>479</v>
      </c>
      <c r="B4" s="725"/>
      <c r="C4" s="725"/>
      <c r="D4" s="725"/>
      <c r="E4" s="725"/>
      <c r="F4" s="725"/>
    </row>
    <row r="5" spans="1:6" s="213" customFormat="1" ht="39" customHeight="1">
      <c r="A5" s="12" t="s">
        <v>1</v>
      </c>
      <c r="B5" s="12" t="s">
        <v>458</v>
      </c>
      <c r="C5" s="12" t="s">
        <v>457</v>
      </c>
      <c r="D5" s="12" t="s">
        <v>2</v>
      </c>
      <c r="E5" s="118"/>
      <c r="F5" s="118"/>
    </row>
    <row r="6" spans="1:6" s="212" customFormat="1" ht="43.5" customHeight="1">
      <c r="A6" s="10">
        <v>1</v>
      </c>
      <c r="B6" s="214" t="s">
        <v>456</v>
      </c>
      <c r="C6" s="452" t="s">
        <v>1246</v>
      </c>
      <c r="D6" s="153" t="s">
        <v>455</v>
      </c>
      <c r="E6" s="154"/>
      <c r="F6" s="215" t="s">
        <v>454</v>
      </c>
    </row>
    <row r="7" spans="1:6" ht="34.5" customHeight="1">
      <c r="A7" s="1"/>
      <c r="B7" s="1"/>
      <c r="C7" s="1"/>
      <c r="D7" s="1"/>
      <c r="E7" s="1"/>
      <c r="F7" s="1"/>
    </row>
    <row r="8" spans="1:6" ht="34.5" customHeight="1">
      <c r="A8" s="1"/>
      <c r="B8" s="1"/>
      <c r="C8" s="1"/>
      <c r="D8" s="1"/>
      <c r="E8" s="1"/>
      <c r="F8" s="1"/>
    </row>
    <row r="9" spans="1:6" ht="34.5" customHeight="1">
      <c r="A9" s="1"/>
      <c r="B9" s="1"/>
      <c r="C9" s="1"/>
      <c r="D9" s="1"/>
      <c r="E9" s="1"/>
      <c r="F9" s="1"/>
    </row>
  </sheetData>
  <sheetProtection/>
  <mergeCells count="3">
    <mergeCell ref="A1:D1"/>
    <mergeCell ref="A2:D2"/>
    <mergeCell ref="A4:F4"/>
  </mergeCells>
  <hyperlinks>
    <hyperlink ref="B6" r:id="rId1" display="http://doe.pharmacy.psu.ac.th/"/>
  </hyperlinks>
  <printOptions horizontalCentered="1"/>
  <pageMargins left="0.5511811023622047" right="0.5118110236220472" top="0.7086614173228347" bottom="0.6299212598425197" header="0.2755905511811024" footer="0.3937007874015748"/>
  <pageSetup firstPageNumber="47" useFirstPageNumber="1" horizontalDpi="600" verticalDpi="600" orientation="landscape" paperSize="9" scale="85" r:id="rId2"/>
  <headerFooter>
    <oddFooter>&amp;R&amp;14A-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S70"/>
  <sheetViews>
    <sheetView tabSelected="1" view="pageBreakPreview" zoomScale="85" zoomScaleSheetLayoutView="85" workbookViewId="0" topLeftCell="A1">
      <selection activeCell="D2" sqref="D2"/>
    </sheetView>
  </sheetViews>
  <sheetFormatPr defaultColWidth="9.140625" defaultRowHeight="34.5" customHeight="1"/>
  <cols>
    <col min="1" max="1" width="6.140625" style="319" customWidth="1"/>
    <col min="2" max="2" width="52.57421875" style="289" customWidth="1"/>
    <col min="3" max="5" width="7.28125" style="289" customWidth="1"/>
    <col min="6" max="6" width="12.28125" style="289" customWidth="1"/>
    <col min="7" max="7" width="14.140625" style="289" customWidth="1"/>
    <col min="8" max="8" width="9.140625" style="289" customWidth="1"/>
    <col min="9" max="9" width="13.7109375" style="289" customWidth="1"/>
    <col min="10" max="10" width="8.7109375" style="637" customWidth="1"/>
    <col min="11" max="11" width="13.28125" style="637" customWidth="1"/>
    <col min="12" max="12" width="8.7109375" style="289" customWidth="1"/>
    <col min="13" max="13" width="7.8515625" style="289" customWidth="1"/>
    <col min="14" max="14" width="8.7109375" style="289" customWidth="1"/>
    <col min="15" max="15" width="7.8515625" style="289" customWidth="1"/>
    <col min="16" max="16" width="8.7109375" style="289" customWidth="1"/>
    <col min="17" max="17" width="14.421875" style="289" customWidth="1"/>
    <col min="18" max="16384" width="9.140625" style="289" customWidth="1"/>
  </cols>
  <sheetData>
    <row r="1" spans="1:18" ht="28.5" customHeight="1">
      <c r="A1" s="45" t="s">
        <v>1348</v>
      </c>
      <c r="B1" s="20"/>
      <c r="C1" s="20"/>
      <c r="D1" s="20"/>
      <c r="E1" s="20"/>
      <c r="F1" s="20"/>
      <c r="G1" s="20"/>
      <c r="H1" s="20"/>
      <c r="I1" s="20"/>
      <c r="J1" s="241"/>
      <c r="K1" s="241"/>
      <c r="L1" s="20"/>
      <c r="M1" s="20"/>
      <c r="N1" s="20"/>
      <c r="O1" s="20"/>
      <c r="P1" s="20"/>
      <c r="Q1" s="20"/>
      <c r="R1" s="622"/>
    </row>
    <row r="2" spans="1:18" ht="34.5" customHeight="1">
      <c r="A2" s="27" t="s">
        <v>117</v>
      </c>
      <c r="B2" s="27"/>
      <c r="C2" s="19"/>
      <c r="D2" s="623" t="s">
        <v>477</v>
      </c>
      <c r="E2" s="19"/>
      <c r="F2" s="19"/>
      <c r="G2" s="19"/>
      <c r="H2" s="19"/>
      <c r="I2" s="19"/>
      <c r="J2" s="569"/>
      <c r="K2" s="569"/>
      <c r="L2" s="19"/>
      <c r="M2" s="19"/>
      <c r="N2" s="19"/>
      <c r="O2" s="19"/>
      <c r="P2" s="19"/>
      <c r="Q2" s="19"/>
      <c r="R2" s="622"/>
    </row>
    <row r="3" spans="1:17" s="624" customFormat="1" ht="24" customHeight="1">
      <c r="A3" s="659"/>
      <c r="B3" s="660" t="s">
        <v>93</v>
      </c>
      <c r="C3" s="659" t="s">
        <v>116</v>
      </c>
      <c r="D3" s="659"/>
      <c r="E3" s="659"/>
      <c r="F3" s="659" t="s">
        <v>91</v>
      </c>
      <c r="G3" s="659"/>
      <c r="H3" s="659" t="s">
        <v>90</v>
      </c>
      <c r="I3" s="659"/>
      <c r="J3" s="662" t="s">
        <v>89</v>
      </c>
      <c r="K3" s="662"/>
      <c r="L3" s="659" t="s">
        <v>88</v>
      </c>
      <c r="M3" s="659"/>
      <c r="N3" s="659" t="s">
        <v>87</v>
      </c>
      <c r="O3" s="659"/>
      <c r="P3" s="659" t="s">
        <v>86</v>
      </c>
      <c r="Q3" s="659"/>
    </row>
    <row r="4" spans="1:17" s="624" customFormat="1" ht="27.75" customHeight="1">
      <c r="A4" s="659"/>
      <c r="B4" s="661"/>
      <c r="C4" s="53" t="s">
        <v>115</v>
      </c>
      <c r="D4" s="53" t="s">
        <v>114</v>
      </c>
      <c r="E4" s="53" t="s">
        <v>113</v>
      </c>
      <c r="F4" s="54" t="s">
        <v>112</v>
      </c>
      <c r="G4" s="54" t="s">
        <v>92</v>
      </c>
      <c r="H4" s="53" t="s">
        <v>112</v>
      </c>
      <c r="I4" s="53" t="s">
        <v>92</v>
      </c>
      <c r="J4" s="568" t="s">
        <v>112</v>
      </c>
      <c r="K4" s="568" t="s">
        <v>92</v>
      </c>
      <c r="L4" s="53" t="s">
        <v>112</v>
      </c>
      <c r="M4" s="53" t="s">
        <v>92</v>
      </c>
      <c r="N4" s="53" t="s">
        <v>112</v>
      </c>
      <c r="O4" s="53" t="s">
        <v>92</v>
      </c>
      <c r="P4" s="53" t="s">
        <v>112</v>
      </c>
      <c r="Q4" s="53" t="s">
        <v>92</v>
      </c>
    </row>
    <row r="5" spans="1:17" s="251" customFormat="1" ht="27" customHeight="1">
      <c r="A5" s="26">
        <v>1</v>
      </c>
      <c r="B5" s="30" t="s">
        <v>111</v>
      </c>
      <c r="C5" s="55"/>
      <c r="D5" s="55"/>
      <c r="E5" s="55"/>
      <c r="F5" s="31"/>
      <c r="G5" s="31"/>
      <c r="H5" s="32"/>
      <c r="I5" s="32"/>
      <c r="J5" s="482"/>
      <c r="K5" s="482"/>
      <c r="L5" s="32"/>
      <c r="M5" s="32"/>
      <c r="N5" s="32"/>
      <c r="O5" s="32"/>
      <c r="P5" s="32"/>
      <c r="Q5" s="30"/>
    </row>
    <row r="6" spans="1:17" s="251" customFormat="1" ht="27" customHeight="1">
      <c r="A6" s="26"/>
      <c r="B6" s="47" t="s">
        <v>141</v>
      </c>
      <c r="C6" s="17">
        <v>32</v>
      </c>
      <c r="D6" s="17">
        <v>24</v>
      </c>
      <c r="E6" s="570">
        <v>30</v>
      </c>
      <c r="F6" s="17">
        <v>40</v>
      </c>
      <c r="G6" s="26" t="s">
        <v>126</v>
      </c>
      <c r="H6" s="17">
        <v>40</v>
      </c>
      <c r="I6" s="26" t="s">
        <v>199</v>
      </c>
      <c r="J6" s="240">
        <v>40</v>
      </c>
      <c r="K6" s="240">
        <v>15</v>
      </c>
      <c r="L6" s="17">
        <v>40</v>
      </c>
      <c r="M6" s="17"/>
      <c r="N6" s="17">
        <v>40</v>
      </c>
      <c r="O6" s="17"/>
      <c r="P6" s="17">
        <v>200</v>
      </c>
      <c r="Q6" s="26" t="s">
        <v>1252</v>
      </c>
    </row>
    <row r="7" spans="1:17" s="251" customFormat="1" ht="27" customHeight="1">
      <c r="A7" s="26"/>
      <c r="B7" s="47" t="s">
        <v>110</v>
      </c>
      <c r="C7" s="17">
        <v>8</v>
      </c>
      <c r="D7" s="17">
        <v>13</v>
      </c>
      <c r="E7" s="570">
        <v>11</v>
      </c>
      <c r="F7" s="29">
        <v>15</v>
      </c>
      <c r="G7" s="31">
        <f>23+2</f>
        <v>25</v>
      </c>
      <c r="H7" s="29">
        <v>15</v>
      </c>
      <c r="I7" s="31">
        <v>12</v>
      </c>
      <c r="J7" s="483">
        <v>15</v>
      </c>
      <c r="K7" s="483">
        <v>17</v>
      </c>
      <c r="L7" s="29">
        <v>15</v>
      </c>
      <c r="M7" s="29"/>
      <c r="N7" s="29">
        <v>15</v>
      </c>
      <c r="O7" s="29"/>
      <c r="P7" s="29">
        <v>75</v>
      </c>
      <c r="Q7" s="479">
        <f>G7+I7+K7</f>
        <v>54</v>
      </c>
    </row>
    <row r="8" spans="1:17" s="251" customFormat="1" ht="27" customHeight="1">
      <c r="A8" s="26">
        <v>2</v>
      </c>
      <c r="B8" s="48" t="s">
        <v>109</v>
      </c>
      <c r="C8" s="238" t="s">
        <v>14</v>
      </c>
      <c r="D8" s="238" t="s">
        <v>14</v>
      </c>
      <c r="E8" s="236" t="s">
        <v>14</v>
      </c>
      <c r="F8" s="17">
        <v>1</v>
      </c>
      <c r="G8" s="26">
        <f>5+3</f>
        <v>8</v>
      </c>
      <c r="H8" s="17">
        <v>1</v>
      </c>
      <c r="I8" s="26">
        <v>3</v>
      </c>
      <c r="J8" s="240">
        <v>2</v>
      </c>
      <c r="K8" s="240">
        <v>3</v>
      </c>
      <c r="L8" s="17">
        <v>2</v>
      </c>
      <c r="M8" s="17"/>
      <c r="N8" s="17">
        <v>2</v>
      </c>
      <c r="O8" s="17"/>
      <c r="P8" s="17">
        <v>8</v>
      </c>
      <c r="Q8" s="479">
        <f>G8+I8+K8</f>
        <v>14</v>
      </c>
    </row>
    <row r="9" spans="1:17" s="251" customFormat="1" ht="27" customHeight="1">
      <c r="A9" s="26">
        <v>3</v>
      </c>
      <c r="B9" s="30" t="s">
        <v>108</v>
      </c>
      <c r="C9" s="32"/>
      <c r="D9" s="32"/>
      <c r="E9" s="32"/>
      <c r="F9" s="56"/>
      <c r="G9" s="56"/>
      <c r="H9" s="25"/>
      <c r="I9" s="25"/>
      <c r="J9" s="484"/>
      <c r="K9" s="484"/>
      <c r="L9" s="25"/>
      <c r="M9" s="25"/>
      <c r="N9" s="25"/>
      <c r="O9" s="25"/>
      <c r="P9" s="25"/>
      <c r="Q9" s="479"/>
    </row>
    <row r="10" spans="1:17" s="251" customFormat="1" ht="27" customHeight="1">
      <c r="A10" s="26"/>
      <c r="B10" s="47" t="s">
        <v>130</v>
      </c>
      <c r="C10" s="17">
        <v>3</v>
      </c>
      <c r="D10" s="17">
        <v>8</v>
      </c>
      <c r="E10" s="570">
        <v>13</v>
      </c>
      <c r="F10" s="17">
        <v>5</v>
      </c>
      <c r="G10" s="26" t="s">
        <v>128</v>
      </c>
      <c r="H10" s="17">
        <v>5</v>
      </c>
      <c r="I10" s="26" t="s">
        <v>460</v>
      </c>
      <c r="J10" s="240">
        <v>5</v>
      </c>
      <c r="K10" s="240" t="s">
        <v>460</v>
      </c>
      <c r="L10" s="17">
        <v>5</v>
      </c>
      <c r="M10" s="17"/>
      <c r="N10" s="17">
        <v>5</v>
      </c>
      <c r="O10" s="21"/>
      <c r="P10" s="17">
        <v>25</v>
      </c>
      <c r="Q10" s="26" t="s">
        <v>1253</v>
      </c>
    </row>
    <row r="11" spans="1:17" s="251" customFormat="1" ht="27" customHeight="1">
      <c r="A11" s="31"/>
      <c r="B11" s="49" t="s">
        <v>131</v>
      </c>
      <c r="C11" s="17">
        <v>20</v>
      </c>
      <c r="D11" s="17">
        <v>34</v>
      </c>
      <c r="E11" s="570">
        <v>49</v>
      </c>
      <c r="F11" s="17">
        <v>49</v>
      </c>
      <c r="G11" s="26" t="s">
        <v>140</v>
      </c>
      <c r="H11" s="17">
        <v>49</v>
      </c>
      <c r="I11" s="26" t="s">
        <v>467</v>
      </c>
      <c r="J11" s="240">
        <v>49</v>
      </c>
      <c r="K11" s="240" t="s">
        <v>1317</v>
      </c>
      <c r="L11" s="17">
        <v>49</v>
      </c>
      <c r="M11" s="17"/>
      <c r="N11" s="17">
        <v>49</v>
      </c>
      <c r="O11" s="21"/>
      <c r="P11" s="17">
        <v>245</v>
      </c>
      <c r="Q11" s="26" t="s">
        <v>1254</v>
      </c>
    </row>
    <row r="12" spans="1:17" s="251" customFormat="1" ht="27" customHeight="1">
      <c r="A12" s="31"/>
      <c r="B12" s="49" t="s">
        <v>132</v>
      </c>
      <c r="C12" s="17">
        <v>27</v>
      </c>
      <c r="D12" s="17">
        <v>7</v>
      </c>
      <c r="E12" s="570">
        <v>21</v>
      </c>
      <c r="F12" s="17">
        <v>14</v>
      </c>
      <c r="G12" s="26" t="s">
        <v>129</v>
      </c>
      <c r="H12" s="17">
        <v>14</v>
      </c>
      <c r="I12" s="26" t="s">
        <v>473</v>
      </c>
      <c r="J12" s="240">
        <v>14</v>
      </c>
      <c r="K12" s="240" t="s">
        <v>1248</v>
      </c>
      <c r="L12" s="17">
        <v>14</v>
      </c>
      <c r="M12" s="17"/>
      <c r="N12" s="17">
        <v>14</v>
      </c>
      <c r="O12" s="21"/>
      <c r="P12" s="17">
        <v>70</v>
      </c>
      <c r="Q12" s="26" t="s">
        <v>1255</v>
      </c>
    </row>
    <row r="13" spans="1:17" s="251" customFormat="1" ht="27" customHeight="1">
      <c r="A13" s="26">
        <v>4</v>
      </c>
      <c r="B13" s="30" t="s">
        <v>107</v>
      </c>
      <c r="C13" s="574"/>
      <c r="D13" s="25"/>
      <c r="E13" s="25"/>
      <c r="F13" s="56"/>
      <c r="G13" s="56"/>
      <c r="H13" s="25"/>
      <c r="I13" s="25"/>
      <c r="J13" s="484"/>
      <c r="K13" s="484"/>
      <c r="L13" s="25"/>
      <c r="M13" s="25"/>
      <c r="N13" s="25"/>
      <c r="O13" s="25"/>
      <c r="P13" s="25"/>
      <c r="Q13" s="479"/>
    </row>
    <row r="14" spans="1:18" s="251" customFormat="1" ht="27" customHeight="1">
      <c r="A14" s="26"/>
      <c r="B14" s="47" t="s">
        <v>106</v>
      </c>
      <c r="C14" s="17">
        <v>2</v>
      </c>
      <c r="D14" s="17">
        <v>5</v>
      </c>
      <c r="E14" s="570">
        <v>6</v>
      </c>
      <c r="F14" s="17">
        <v>5</v>
      </c>
      <c r="G14" s="26">
        <v>4</v>
      </c>
      <c r="H14" s="17">
        <v>5</v>
      </c>
      <c r="I14" s="236">
        <v>2</v>
      </c>
      <c r="J14" s="240">
        <v>5</v>
      </c>
      <c r="K14" s="240">
        <v>2</v>
      </c>
      <c r="L14" s="17">
        <v>5</v>
      </c>
      <c r="M14" s="17"/>
      <c r="N14" s="17">
        <v>5</v>
      </c>
      <c r="O14" s="21"/>
      <c r="P14" s="17">
        <v>25</v>
      </c>
      <c r="Q14" s="479">
        <f>G14+I14+K14</f>
        <v>8</v>
      </c>
      <c r="R14" s="625"/>
    </row>
    <row r="15" spans="1:17" s="251" customFormat="1" ht="27" customHeight="1">
      <c r="A15" s="26"/>
      <c r="B15" s="49" t="s">
        <v>105</v>
      </c>
      <c r="C15" s="17">
        <v>3</v>
      </c>
      <c r="D15" s="17">
        <v>15</v>
      </c>
      <c r="E15" s="570">
        <v>16</v>
      </c>
      <c r="F15" s="17">
        <v>10</v>
      </c>
      <c r="G15" s="26">
        <v>16</v>
      </c>
      <c r="H15" s="17">
        <v>15</v>
      </c>
      <c r="I15" s="26">
        <v>21</v>
      </c>
      <c r="J15" s="240">
        <v>15</v>
      </c>
      <c r="K15" s="657">
        <v>6</v>
      </c>
      <c r="L15" s="17">
        <v>20</v>
      </c>
      <c r="M15" s="17"/>
      <c r="N15" s="17">
        <v>20</v>
      </c>
      <c r="O15" s="21"/>
      <c r="P15" s="17">
        <v>80</v>
      </c>
      <c r="Q15" s="479">
        <f>G15+I15+K15</f>
        <v>43</v>
      </c>
    </row>
    <row r="16" spans="1:17" s="251" customFormat="1" ht="27.75" customHeight="1">
      <c r="A16" s="26"/>
      <c r="B16" s="47" t="s">
        <v>104</v>
      </c>
      <c r="C16" s="17">
        <v>3</v>
      </c>
      <c r="D16" s="17">
        <v>9</v>
      </c>
      <c r="E16" s="570">
        <v>5</v>
      </c>
      <c r="F16" s="17">
        <v>10</v>
      </c>
      <c r="G16" s="26">
        <v>4</v>
      </c>
      <c r="H16" s="17">
        <v>10</v>
      </c>
      <c r="I16" s="26">
        <v>7</v>
      </c>
      <c r="J16" s="240">
        <v>10</v>
      </c>
      <c r="K16" s="657">
        <v>2.5</v>
      </c>
      <c r="L16" s="17">
        <v>10</v>
      </c>
      <c r="M16" s="17"/>
      <c r="N16" s="17">
        <v>10</v>
      </c>
      <c r="O16" s="17"/>
      <c r="P16" s="17">
        <v>50</v>
      </c>
      <c r="Q16" s="479">
        <f>G16+I16+K16</f>
        <v>13.5</v>
      </c>
    </row>
    <row r="17" spans="1:17" s="369" customFormat="1" ht="45.75" customHeight="1">
      <c r="A17" s="23">
        <v>5</v>
      </c>
      <c r="B17" s="59" t="s">
        <v>79</v>
      </c>
      <c r="C17" s="22">
        <v>43</v>
      </c>
      <c r="D17" s="22">
        <v>63</v>
      </c>
      <c r="E17" s="575">
        <v>86</v>
      </c>
      <c r="F17" s="22">
        <v>80</v>
      </c>
      <c r="G17" s="22">
        <v>63</v>
      </c>
      <c r="H17" s="22">
        <v>80</v>
      </c>
      <c r="I17" s="23">
        <v>137</v>
      </c>
      <c r="J17" s="485">
        <v>85</v>
      </c>
      <c r="K17" s="485">
        <v>78</v>
      </c>
      <c r="L17" s="22">
        <v>85</v>
      </c>
      <c r="M17" s="22"/>
      <c r="N17" s="22">
        <v>85</v>
      </c>
      <c r="O17" s="22"/>
      <c r="P17" s="22">
        <f>F17+H17+J17+L17+N17</f>
        <v>415</v>
      </c>
      <c r="Q17" s="480">
        <f>G17+I17+K17</f>
        <v>278</v>
      </c>
    </row>
    <row r="18" spans="1:17" s="627" customFormat="1" ht="33.75" customHeight="1">
      <c r="A18" s="240">
        <v>6</v>
      </c>
      <c r="B18" s="561" t="s">
        <v>78</v>
      </c>
      <c r="C18" s="240" t="s">
        <v>14</v>
      </c>
      <c r="D18" s="240" t="s">
        <v>14</v>
      </c>
      <c r="E18" s="576" t="s">
        <v>14</v>
      </c>
      <c r="F18" s="240">
        <v>1</v>
      </c>
      <c r="G18" s="562">
        <v>1.856</v>
      </c>
      <c r="H18" s="240">
        <v>1.5</v>
      </c>
      <c r="I18" s="562">
        <v>1.8958</v>
      </c>
      <c r="J18" s="240">
        <v>2</v>
      </c>
      <c r="K18" s="240">
        <v>2.24</v>
      </c>
      <c r="L18" s="240">
        <v>2.5</v>
      </c>
      <c r="M18" s="240"/>
      <c r="N18" s="240">
        <v>2.5</v>
      </c>
      <c r="O18" s="240"/>
      <c r="P18" s="240">
        <f>AVERAGE(F18,H18,J18,L18,N18)</f>
        <v>1.9</v>
      </c>
      <c r="Q18" s="626">
        <f>AVERAGE(G18,I18,K18)</f>
        <v>1.9972666666666667</v>
      </c>
    </row>
    <row r="19" spans="1:17" s="369" customFormat="1" ht="48.75" customHeight="1">
      <c r="A19" s="23">
        <v>7</v>
      </c>
      <c r="B19" s="50" t="s">
        <v>149</v>
      </c>
      <c r="C19" s="22" t="s">
        <v>14</v>
      </c>
      <c r="D19" s="22" t="s">
        <v>14</v>
      </c>
      <c r="E19" s="575">
        <v>2</v>
      </c>
      <c r="F19" s="22" t="s">
        <v>14</v>
      </c>
      <c r="G19" s="23" t="s">
        <v>143</v>
      </c>
      <c r="H19" s="22">
        <v>1</v>
      </c>
      <c r="I19" s="23" t="s">
        <v>271</v>
      </c>
      <c r="J19" s="485">
        <v>1</v>
      </c>
      <c r="K19" s="485" t="s">
        <v>1322</v>
      </c>
      <c r="L19" s="22">
        <v>1</v>
      </c>
      <c r="M19" s="22"/>
      <c r="N19" s="22">
        <v>1</v>
      </c>
      <c r="O19" s="22"/>
      <c r="P19" s="22">
        <v>4</v>
      </c>
      <c r="Q19" s="23" t="s">
        <v>1323</v>
      </c>
    </row>
    <row r="20" spans="1:17" s="369" customFormat="1" ht="25.5" customHeight="1">
      <c r="A20" s="23">
        <v>8</v>
      </c>
      <c r="B20" s="50" t="s">
        <v>142</v>
      </c>
      <c r="C20" s="22">
        <v>22.64</v>
      </c>
      <c r="D20" s="22">
        <v>22.29</v>
      </c>
      <c r="E20" s="575">
        <v>18.9</v>
      </c>
      <c r="F20" s="22">
        <v>12</v>
      </c>
      <c r="G20" s="61">
        <f>28707026/1000000</f>
        <v>28.707026</v>
      </c>
      <c r="H20" s="22">
        <v>13</v>
      </c>
      <c r="I20" s="237">
        <v>14.4</v>
      </c>
      <c r="J20" s="485">
        <v>14</v>
      </c>
      <c r="K20" s="658">
        <v>9.02</v>
      </c>
      <c r="L20" s="22">
        <v>15</v>
      </c>
      <c r="M20" s="22"/>
      <c r="N20" s="22">
        <v>16</v>
      </c>
      <c r="O20" s="22"/>
      <c r="P20" s="22">
        <v>70</v>
      </c>
      <c r="Q20" s="481">
        <f>G20+I20+K20</f>
        <v>52.127026</v>
      </c>
    </row>
    <row r="21" spans="1:17" s="251" customFormat="1" ht="25.5" customHeight="1">
      <c r="A21" s="26">
        <v>9</v>
      </c>
      <c r="B21" s="30" t="s">
        <v>103</v>
      </c>
      <c r="C21" s="574"/>
      <c r="D21" s="25"/>
      <c r="E21" s="25"/>
      <c r="F21" s="56"/>
      <c r="G21" s="56"/>
      <c r="H21" s="25"/>
      <c r="I21" s="25"/>
      <c r="J21" s="484"/>
      <c r="K21" s="484"/>
      <c r="L21" s="25"/>
      <c r="M21" s="25"/>
      <c r="N21" s="25"/>
      <c r="O21" s="25"/>
      <c r="P21" s="25"/>
      <c r="Q21" s="479"/>
    </row>
    <row r="22" spans="1:17" s="251" customFormat="1" ht="27.75" customHeight="1">
      <c r="A22" s="26"/>
      <c r="B22" s="62" t="s">
        <v>134</v>
      </c>
      <c r="C22" s="17">
        <v>1</v>
      </c>
      <c r="D22" s="17">
        <v>0</v>
      </c>
      <c r="E22" s="570">
        <v>0</v>
      </c>
      <c r="F22" s="17" t="s">
        <v>14</v>
      </c>
      <c r="G22" s="26" t="s">
        <v>137</v>
      </c>
      <c r="H22" s="17" t="s">
        <v>14</v>
      </c>
      <c r="I22" s="238" t="s">
        <v>139</v>
      </c>
      <c r="J22" s="240">
        <v>1</v>
      </c>
      <c r="K22" s="240" t="s">
        <v>1249</v>
      </c>
      <c r="L22" s="17">
        <v>1</v>
      </c>
      <c r="M22" s="17"/>
      <c r="N22" s="17">
        <v>1</v>
      </c>
      <c r="O22" s="17"/>
      <c r="P22" s="17">
        <v>3</v>
      </c>
      <c r="Q22" s="238" t="s">
        <v>1256</v>
      </c>
    </row>
    <row r="23" spans="1:17" s="251" customFormat="1" ht="27.75" customHeight="1">
      <c r="A23" s="26"/>
      <c r="B23" s="62" t="s">
        <v>135</v>
      </c>
      <c r="C23" s="17">
        <v>0</v>
      </c>
      <c r="D23" s="17">
        <v>2</v>
      </c>
      <c r="E23" s="570">
        <v>2</v>
      </c>
      <c r="F23" s="17">
        <v>2</v>
      </c>
      <c r="G23" s="26" t="s">
        <v>138</v>
      </c>
      <c r="H23" s="17">
        <v>2</v>
      </c>
      <c r="I23" s="26" t="s">
        <v>468</v>
      </c>
      <c r="J23" s="240">
        <v>2</v>
      </c>
      <c r="K23" s="240">
        <v>0</v>
      </c>
      <c r="L23" s="17">
        <v>2</v>
      </c>
      <c r="M23" s="17"/>
      <c r="N23" s="17">
        <v>2</v>
      </c>
      <c r="O23" s="17"/>
      <c r="P23" s="17">
        <v>10</v>
      </c>
      <c r="Q23" s="26" t="s">
        <v>475</v>
      </c>
    </row>
    <row r="24" spans="1:17" s="251" customFormat="1" ht="27.75" customHeight="1">
      <c r="A24" s="26"/>
      <c r="B24" s="62" t="s">
        <v>136</v>
      </c>
      <c r="C24" s="17">
        <v>5</v>
      </c>
      <c r="D24" s="17">
        <v>2</v>
      </c>
      <c r="E24" s="570">
        <v>3</v>
      </c>
      <c r="F24" s="17">
        <v>4</v>
      </c>
      <c r="G24" s="26" t="s">
        <v>139</v>
      </c>
      <c r="H24" s="17">
        <v>4</v>
      </c>
      <c r="I24" s="26" t="s">
        <v>468</v>
      </c>
      <c r="J24" s="240">
        <v>4</v>
      </c>
      <c r="K24" s="240" t="s">
        <v>1250</v>
      </c>
      <c r="L24" s="17">
        <v>4</v>
      </c>
      <c r="M24" s="17"/>
      <c r="N24" s="17">
        <v>4</v>
      </c>
      <c r="O24" s="17"/>
      <c r="P24" s="17">
        <v>20</v>
      </c>
      <c r="Q24" s="26" t="s">
        <v>1257</v>
      </c>
    </row>
    <row r="25" spans="1:17" s="624" customFormat="1" ht="24" customHeight="1">
      <c r="A25" s="659"/>
      <c r="B25" s="660" t="s">
        <v>93</v>
      </c>
      <c r="C25" s="659" t="s">
        <v>116</v>
      </c>
      <c r="D25" s="659"/>
      <c r="E25" s="659"/>
      <c r="F25" s="659" t="s">
        <v>91</v>
      </c>
      <c r="G25" s="659"/>
      <c r="H25" s="659" t="s">
        <v>90</v>
      </c>
      <c r="I25" s="659"/>
      <c r="J25" s="662" t="s">
        <v>89</v>
      </c>
      <c r="K25" s="662"/>
      <c r="L25" s="659" t="s">
        <v>88</v>
      </c>
      <c r="M25" s="659"/>
      <c r="N25" s="659" t="s">
        <v>87</v>
      </c>
      <c r="O25" s="659"/>
      <c r="P25" s="659" t="s">
        <v>86</v>
      </c>
      <c r="Q25" s="659"/>
    </row>
    <row r="26" spans="1:17" s="624" customFormat="1" ht="27.75" customHeight="1">
      <c r="A26" s="659"/>
      <c r="B26" s="661"/>
      <c r="C26" s="53" t="s">
        <v>115</v>
      </c>
      <c r="D26" s="53" t="s">
        <v>114</v>
      </c>
      <c r="E26" s="53" t="s">
        <v>113</v>
      </c>
      <c r="F26" s="54" t="s">
        <v>112</v>
      </c>
      <c r="G26" s="54" t="s">
        <v>92</v>
      </c>
      <c r="H26" s="54" t="s">
        <v>112</v>
      </c>
      <c r="I26" s="53" t="s">
        <v>92</v>
      </c>
      <c r="J26" s="568" t="s">
        <v>112</v>
      </c>
      <c r="K26" s="568" t="s">
        <v>92</v>
      </c>
      <c r="L26" s="53" t="s">
        <v>112</v>
      </c>
      <c r="M26" s="53" t="s">
        <v>92</v>
      </c>
      <c r="N26" s="53" t="s">
        <v>112</v>
      </c>
      <c r="O26" s="53" t="s">
        <v>92</v>
      </c>
      <c r="P26" s="53" t="s">
        <v>112</v>
      </c>
      <c r="Q26" s="53" t="s">
        <v>92</v>
      </c>
    </row>
    <row r="27" spans="1:17" s="251" customFormat="1" ht="27.75" customHeight="1">
      <c r="A27" s="26">
        <v>10</v>
      </c>
      <c r="B27" s="30" t="s">
        <v>77</v>
      </c>
      <c r="C27" s="57"/>
      <c r="D27" s="58"/>
      <c r="E27" s="63"/>
      <c r="F27" s="17"/>
      <c r="G27" s="26"/>
      <c r="H27" s="21"/>
      <c r="I27" s="21"/>
      <c r="J27" s="486"/>
      <c r="K27" s="486"/>
      <c r="L27" s="21"/>
      <c r="M27" s="21"/>
      <c r="N27" s="21"/>
      <c r="O27" s="21"/>
      <c r="P27" s="21"/>
      <c r="Q27" s="479"/>
    </row>
    <row r="28" spans="1:17" s="251" customFormat="1" ht="27.75" customHeight="1">
      <c r="A28" s="26"/>
      <c r="B28" s="47" t="s">
        <v>13</v>
      </c>
      <c r="C28" s="17">
        <v>6</v>
      </c>
      <c r="D28" s="17">
        <v>7</v>
      </c>
      <c r="E28" s="570">
        <v>5</v>
      </c>
      <c r="F28" s="17">
        <v>5</v>
      </c>
      <c r="G28" s="26">
        <v>1</v>
      </c>
      <c r="H28" s="17">
        <v>5</v>
      </c>
      <c r="I28" s="26">
        <v>3</v>
      </c>
      <c r="J28" s="240">
        <v>5</v>
      </c>
      <c r="K28" s="240">
        <v>2</v>
      </c>
      <c r="L28" s="17">
        <v>5</v>
      </c>
      <c r="M28" s="17"/>
      <c r="N28" s="17">
        <v>5</v>
      </c>
      <c r="O28" s="17"/>
      <c r="P28" s="17">
        <v>20</v>
      </c>
      <c r="Q28" s="479">
        <f>G28+I28+K28</f>
        <v>6</v>
      </c>
    </row>
    <row r="29" spans="1:17" s="251" customFormat="1" ht="27.75" customHeight="1">
      <c r="A29" s="26"/>
      <c r="B29" s="51" t="s">
        <v>133</v>
      </c>
      <c r="C29" s="17" t="s">
        <v>14</v>
      </c>
      <c r="D29" s="17" t="s">
        <v>14</v>
      </c>
      <c r="E29" s="17" t="s">
        <v>14</v>
      </c>
      <c r="F29" s="17" t="s">
        <v>14</v>
      </c>
      <c r="G29" s="26">
        <f>9+3</f>
        <v>12</v>
      </c>
      <c r="H29" s="17" t="s">
        <v>14</v>
      </c>
      <c r="I29" s="240">
        <v>15</v>
      </c>
      <c r="J29" s="240" t="s">
        <v>14</v>
      </c>
      <c r="K29" s="240">
        <v>5</v>
      </c>
      <c r="L29" s="17" t="s">
        <v>14</v>
      </c>
      <c r="M29" s="21"/>
      <c r="N29" s="17" t="s">
        <v>14</v>
      </c>
      <c r="O29" s="21"/>
      <c r="P29" s="17" t="s">
        <v>14</v>
      </c>
      <c r="Q29" s="479">
        <f>G29+I29+K29</f>
        <v>32</v>
      </c>
    </row>
    <row r="30" spans="1:17" s="251" customFormat="1" ht="27.75" customHeight="1">
      <c r="A30" s="26">
        <v>11</v>
      </c>
      <c r="B30" s="30" t="s">
        <v>76</v>
      </c>
      <c r="C30" s="577"/>
      <c r="D30" s="32"/>
      <c r="E30" s="578"/>
      <c r="F30" s="17"/>
      <c r="G30" s="26"/>
      <c r="H30" s="21"/>
      <c r="I30" s="21"/>
      <c r="J30" s="486"/>
      <c r="K30" s="486"/>
      <c r="L30" s="21"/>
      <c r="M30" s="21"/>
      <c r="N30" s="21"/>
      <c r="O30" s="21"/>
      <c r="P30" s="21"/>
      <c r="Q30" s="479"/>
    </row>
    <row r="31" spans="1:19" s="251" customFormat="1" ht="27.75" customHeight="1">
      <c r="A31" s="26"/>
      <c r="B31" s="47" t="s">
        <v>148</v>
      </c>
      <c r="C31" s="17">
        <v>4</v>
      </c>
      <c r="D31" s="17">
        <v>3</v>
      </c>
      <c r="E31" s="570">
        <v>2.7</v>
      </c>
      <c r="F31" s="17">
        <v>2.5</v>
      </c>
      <c r="G31" s="26" t="s">
        <v>147</v>
      </c>
      <c r="H31" s="17">
        <v>2.5</v>
      </c>
      <c r="I31" s="26" t="s">
        <v>474</v>
      </c>
      <c r="J31" s="240">
        <v>2</v>
      </c>
      <c r="K31" s="240" t="s">
        <v>1251</v>
      </c>
      <c r="L31" s="17">
        <v>2</v>
      </c>
      <c r="M31" s="17"/>
      <c r="N31" s="17">
        <v>2</v>
      </c>
      <c r="O31" s="17"/>
      <c r="P31" s="17">
        <v>2</v>
      </c>
      <c r="Q31" s="481" t="s">
        <v>1258</v>
      </c>
      <c r="R31" s="251">
        <v>4.2</v>
      </c>
      <c r="S31" s="251">
        <v>3.5</v>
      </c>
    </row>
    <row r="32" spans="1:19" s="251" customFormat="1" ht="27.75" customHeight="1">
      <c r="A32" s="26"/>
      <c r="B32" s="47" t="s">
        <v>102</v>
      </c>
      <c r="C32" s="17">
        <v>5</v>
      </c>
      <c r="D32" s="17">
        <v>4.5</v>
      </c>
      <c r="E32" s="570">
        <v>5.5</v>
      </c>
      <c r="F32" s="17">
        <v>5</v>
      </c>
      <c r="G32" s="64">
        <v>4.2</v>
      </c>
      <c r="H32" s="17">
        <v>5</v>
      </c>
      <c r="I32" s="64">
        <v>5.13</v>
      </c>
      <c r="J32" s="240">
        <v>5</v>
      </c>
      <c r="K32" s="240">
        <v>4.25</v>
      </c>
      <c r="L32" s="17">
        <v>5</v>
      </c>
      <c r="M32" s="17"/>
      <c r="N32" s="17">
        <v>5</v>
      </c>
      <c r="O32" s="21"/>
      <c r="P32" s="17">
        <v>5</v>
      </c>
      <c r="Q32" s="481">
        <f>AVERAGE(I32,G32,K32)</f>
        <v>4.526666666666666</v>
      </c>
      <c r="R32" s="251">
        <v>3.43</v>
      </c>
      <c r="S32" s="251">
        <v>3.57</v>
      </c>
    </row>
    <row r="33" spans="1:19" s="369" customFormat="1" ht="27.75" customHeight="1">
      <c r="A33" s="23">
        <v>12</v>
      </c>
      <c r="B33" s="50" t="s">
        <v>101</v>
      </c>
      <c r="C33" s="22" t="s">
        <v>99</v>
      </c>
      <c r="D33" s="22" t="s">
        <v>99</v>
      </c>
      <c r="E33" s="22" t="s">
        <v>99</v>
      </c>
      <c r="F33" s="580" t="s">
        <v>99</v>
      </c>
      <c r="G33" s="580" t="s">
        <v>99</v>
      </c>
      <c r="H33" s="581" t="s">
        <v>100</v>
      </c>
      <c r="I33" s="581" t="s">
        <v>100</v>
      </c>
      <c r="J33" s="582" t="s">
        <v>100</v>
      </c>
      <c r="K33" s="582" t="s">
        <v>100</v>
      </c>
      <c r="L33" s="581" t="s">
        <v>100</v>
      </c>
      <c r="M33" s="583"/>
      <c r="N33" s="581" t="s">
        <v>100</v>
      </c>
      <c r="O33" s="583"/>
      <c r="P33" s="581" t="s">
        <v>99</v>
      </c>
      <c r="Q33" s="480" t="s">
        <v>476</v>
      </c>
      <c r="R33" s="369">
        <v>3.33</v>
      </c>
      <c r="S33" s="369">
        <v>4.17</v>
      </c>
    </row>
    <row r="34" spans="1:19" s="251" customFormat="1" ht="30" customHeight="1">
      <c r="A34" s="26">
        <v>13</v>
      </c>
      <c r="B34" s="48" t="s">
        <v>150</v>
      </c>
      <c r="C34" s="17">
        <v>3</v>
      </c>
      <c r="D34" s="17">
        <v>3</v>
      </c>
      <c r="E34" s="570">
        <v>3</v>
      </c>
      <c r="F34" s="17">
        <v>1</v>
      </c>
      <c r="G34" s="26" t="s">
        <v>137</v>
      </c>
      <c r="H34" s="17">
        <v>1</v>
      </c>
      <c r="I34" s="26" t="s">
        <v>137</v>
      </c>
      <c r="J34" s="240">
        <v>1</v>
      </c>
      <c r="K34" s="240" t="s">
        <v>137</v>
      </c>
      <c r="L34" s="17">
        <v>1</v>
      </c>
      <c r="M34" s="17"/>
      <c r="N34" s="17">
        <v>1</v>
      </c>
      <c r="O34" s="17"/>
      <c r="P34" s="17">
        <v>5</v>
      </c>
      <c r="Q34" s="479" t="s">
        <v>137</v>
      </c>
      <c r="R34" s="628">
        <f>AVERAGE(R31:R33)</f>
        <v>3.6533333333333338</v>
      </c>
      <c r="S34" s="629">
        <f>AVERAGE(S31:S33)</f>
        <v>3.7466666666666666</v>
      </c>
    </row>
    <row r="35" spans="1:17" s="251" customFormat="1" ht="30" customHeight="1">
      <c r="A35" s="26">
        <v>14</v>
      </c>
      <c r="B35" s="48" t="s">
        <v>75</v>
      </c>
      <c r="C35" s="17" t="s">
        <v>14</v>
      </c>
      <c r="D35" s="17" t="s">
        <v>14</v>
      </c>
      <c r="E35" s="570">
        <v>1</v>
      </c>
      <c r="F35" s="17" t="s">
        <v>14</v>
      </c>
      <c r="G35" s="26">
        <v>1</v>
      </c>
      <c r="H35" s="17">
        <v>1</v>
      </c>
      <c r="I35" s="26">
        <v>1</v>
      </c>
      <c r="J35" s="240" t="s">
        <v>14</v>
      </c>
      <c r="K35" s="240">
        <v>0</v>
      </c>
      <c r="L35" s="17">
        <v>1</v>
      </c>
      <c r="M35" s="17"/>
      <c r="N35" s="17" t="s">
        <v>14</v>
      </c>
      <c r="O35" s="17"/>
      <c r="P35" s="17">
        <v>2</v>
      </c>
      <c r="Q35" s="479">
        <f>G35+I35</f>
        <v>2</v>
      </c>
    </row>
    <row r="36" spans="1:17" s="251" customFormat="1" ht="30" customHeight="1">
      <c r="A36" s="26">
        <v>15</v>
      </c>
      <c r="B36" s="30" t="s">
        <v>98</v>
      </c>
      <c r="C36" s="574"/>
      <c r="D36" s="25"/>
      <c r="E36" s="579"/>
      <c r="F36" s="17"/>
      <c r="G36" s="26"/>
      <c r="H36" s="17"/>
      <c r="I36" s="17"/>
      <c r="J36" s="240"/>
      <c r="K36" s="240"/>
      <c r="L36" s="17"/>
      <c r="M36" s="17"/>
      <c r="N36" s="17"/>
      <c r="O36" s="17"/>
      <c r="P36" s="17"/>
      <c r="Q36" s="479"/>
    </row>
    <row r="37" spans="1:17" s="251" customFormat="1" ht="30" customHeight="1">
      <c r="A37" s="26"/>
      <c r="B37" s="47" t="s">
        <v>97</v>
      </c>
      <c r="C37" s="17">
        <v>1</v>
      </c>
      <c r="D37" s="17">
        <v>1</v>
      </c>
      <c r="E37" s="570">
        <v>2</v>
      </c>
      <c r="F37" s="17">
        <v>1</v>
      </c>
      <c r="G37" s="26">
        <f>24+5</f>
        <v>29</v>
      </c>
      <c r="H37" s="17">
        <v>1</v>
      </c>
      <c r="I37" s="26">
        <v>9</v>
      </c>
      <c r="J37" s="240">
        <v>1</v>
      </c>
      <c r="K37" s="240">
        <v>25</v>
      </c>
      <c r="L37" s="17">
        <v>1</v>
      </c>
      <c r="M37" s="17"/>
      <c r="N37" s="17">
        <v>1</v>
      </c>
      <c r="O37" s="17"/>
      <c r="P37" s="17">
        <v>5</v>
      </c>
      <c r="Q37" s="479">
        <f>G37+I37+K37</f>
        <v>63</v>
      </c>
    </row>
    <row r="38" spans="1:17" s="251" customFormat="1" ht="30" customHeight="1">
      <c r="A38" s="26"/>
      <c r="B38" s="47" t="s">
        <v>96</v>
      </c>
      <c r="C38" s="17">
        <v>1</v>
      </c>
      <c r="D38" s="17">
        <v>1</v>
      </c>
      <c r="E38" s="570">
        <v>1</v>
      </c>
      <c r="F38" s="17">
        <v>1</v>
      </c>
      <c r="G38" s="26">
        <f>6+4</f>
        <v>10</v>
      </c>
      <c r="H38" s="17">
        <v>1</v>
      </c>
      <c r="I38" s="26">
        <v>7</v>
      </c>
      <c r="J38" s="240">
        <v>1</v>
      </c>
      <c r="K38" s="240">
        <v>5</v>
      </c>
      <c r="L38" s="17">
        <v>1</v>
      </c>
      <c r="M38" s="17"/>
      <c r="N38" s="17">
        <v>1</v>
      </c>
      <c r="O38" s="17"/>
      <c r="P38" s="17">
        <v>5</v>
      </c>
      <c r="Q38" s="479">
        <f>G38+I38+K38</f>
        <v>22</v>
      </c>
    </row>
    <row r="39" spans="1:17" s="369" customFormat="1" ht="54" customHeight="1">
      <c r="A39" s="23"/>
      <c r="B39" s="52" t="s">
        <v>95</v>
      </c>
      <c r="C39" s="22" t="s">
        <v>14</v>
      </c>
      <c r="D39" s="22" t="s">
        <v>14</v>
      </c>
      <c r="E39" s="575" t="s">
        <v>14</v>
      </c>
      <c r="F39" s="22"/>
      <c r="G39" s="60" t="s">
        <v>14</v>
      </c>
      <c r="H39" s="22"/>
      <c r="I39" s="60" t="s">
        <v>14</v>
      </c>
      <c r="J39" s="485">
        <v>1</v>
      </c>
      <c r="K39" s="485" t="s">
        <v>1242</v>
      </c>
      <c r="L39" s="22"/>
      <c r="M39" s="22"/>
      <c r="N39" s="22">
        <v>1</v>
      </c>
      <c r="O39" s="22"/>
      <c r="P39" s="22">
        <v>2</v>
      </c>
      <c r="Q39" s="480" t="str">
        <f>G39</f>
        <v>-</v>
      </c>
    </row>
    <row r="40" spans="1:17" s="630" customFormat="1" ht="34.5" customHeight="1">
      <c r="A40" s="34"/>
      <c r="B40" s="35"/>
      <c r="C40" s="65"/>
      <c r="D40" s="65"/>
      <c r="E40" s="65"/>
      <c r="F40" s="33"/>
      <c r="G40" s="34"/>
      <c r="H40" s="33"/>
      <c r="I40" s="33"/>
      <c r="J40" s="243"/>
      <c r="K40" s="243"/>
      <c r="L40" s="33"/>
      <c r="M40" s="33"/>
      <c r="N40" s="33"/>
      <c r="O40" s="33"/>
      <c r="P40" s="33"/>
      <c r="Q40" s="34"/>
    </row>
    <row r="41" spans="1:17" s="631" customFormat="1" ht="34.5" customHeight="1">
      <c r="A41" s="663" t="s">
        <v>94</v>
      </c>
      <c r="B41" s="664"/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4"/>
      <c r="Q41" s="664"/>
    </row>
    <row r="42" spans="1:19" s="632" customFormat="1" ht="30" customHeight="1">
      <c r="A42" s="665"/>
      <c r="B42" s="666" t="s">
        <v>93</v>
      </c>
      <c r="C42" s="667"/>
      <c r="D42" s="667"/>
      <c r="E42" s="668"/>
      <c r="F42" s="672" t="s">
        <v>92</v>
      </c>
      <c r="G42" s="673"/>
      <c r="H42" s="673"/>
      <c r="I42" s="673"/>
      <c r="J42" s="673"/>
      <c r="K42" s="674"/>
      <c r="L42" s="28"/>
      <c r="M42" s="13"/>
      <c r="N42" s="13"/>
      <c r="O42" s="13"/>
      <c r="P42" s="13"/>
      <c r="Q42" s="13"/>
      <c r="R42" s="13"/>
      <c r="S42" s="13"/>
    </row>
    <row r="43" spans="1:19" s="632" customFormat="1" ht="30" customHeight="1">
      <c r="A43" s="665"/>
      <c r="B43" s="669"/>
      <c r="C43" s="670"/>
      <c r="D43" s="670"/>
      <c r="E43" s="671"/>
      <c r="F43" s="24" t="s">
        <v>91</v>
      </c>
      <c r="G43" s="24" t="s">
        <v>90</v>
      </c>
      <c r="H43" s="24" t="s">
        <v>89</v>
      </c>
      <c r="I43" s="24" t="s">
        <v>88</v>
      </c>
      <c r="J43" s="242" t="s">
        <v>87</v>
      </c>
      <c r="K43" s="242" t="s">
        <v>86</v>
      </c>
      <c r="L43" s="13"/>
      <c r="M43" s="13"/>
      <c r="N43" s="13"/>
      <c r="O43" s="13"/>
      <c r="P43" s="13"/>
      <c r="Q43" s="13"/>
      <c r="R43" s="13"/>
      <c r="S43" s="13"/>
    </row>
    <row r="44" spans="1:19" s="253" customFormat="1" ht="30" customHeight="1">
      <c r="A44" s="99">
        <v>1</v>
      </c>
      <c r="B44" s="677" t="s">
        <v>85</v>
      </c>
      <c r="C44" s="678"/>
      <c r="D44" s="678"/>
      <c r="E44" s="679"/>
      <c r="F44" s="584">
        <v>23</v>
      </c>
      <c r="G44" s="136">
        <v>14</v>
      </c>
      <c r="H44" s="585">
        <v>13</v>
      </c>
      <c r="I44" s="584"/>
      <c r="J44" s="585"/>
      <c r="K44" s="585">
        <f>SUM(F44:H44)</f>
        <v>50</v>
      </c>
      <c r="L44" s="2"/>
      <c r="M44" s="2"/>
      <c r="N44" s="2"/>
      <c r="O44" s="2"/>
      <c r="P44" s="2"/>
      <c r="Q44" s="2"/>
      <c r="R44" s="2"/>
      <c r="S44" s="2"/>
    </row>
    <row r="45" spans="1:19" s="253" customFormat="1" ht="30" customHeight="1">
      <c r="A45" s="99">
        <v>2</v>
      </c>
      <c r="B45" s="677" t="s">
        <v>84</v>
      </c>
      <c r="C45" s="678"/>
      <c r="D45" s="678"/>
      <c r="E45" s="679"/>
      <c r="F45" s="586" t="s">
        <v>463</v>
      </c>
      <c r="G45" s="587">
        <v>19</v>
      </c>
      <c r="H45" s="585">
        <v>8</v>
      </c>
      <c r="I45" s="584"/>
      <c r="J45" s="585"/>
      <c r="K45" s="585">
        <f aca="true" t="shared" si="0" ref="K45:K50">SUM(F45:H45)</f>
        <v>27</v>
      </c>
      <c r="L45" s="2"/>
      <c r="M45" s="2"/>
      <c r="N45" s="2"/>
      <c r="O45" s="2"/>
      <c r="P45" s="2"/>
      <c r="Q45" s="2"/>
      <c r="R45" s="2"/>
      <c r="S45" s="2"/>
    </row>
    <row r="46" spans="1:19" s="253" customFormat="1" ht="30" customHeight="1">
      <c r="A46" s="99">
        <v>3</v>
      </c>
      <c r="B46" s="680" t="s">
        <v>83</v>
      </c>
      <c r="C46" s="681"/>
      <c r="D46" s="681"/>
      <c r="E46" s="682"/>
      <c r="F46" s="584">
        <f>3+1</f>
        <v>4</v>
      </c>
      <c r="G46" s="584">
        <v>3</v>
      </c>
      <c r="H46" s="585">
        <v>1</v>
      </c>
      <c r="I46" s="584"/>
      <c r="J46" s="585"/>
      <c r="K46" s="585">
        <f t="shared" si="0"/>
        <v>8</v>
      </c>
      <c r="L46" s="2"/>
      <c r="M46" s="2"/>
      <c r="N46" s="2"/>
      <c r="O46" s="2"/>
      <c r="P46" s="2"/>
      <c r="Q46" s="2"/>
      <c r="R46" s="2"/>
      <c r="S46" s="2"/>
    </row>
    <row r="47" spans="1:19" s="253" customFormat="1" ht="30" customHeight="1">
      <c r="A47" s="99">
        <v>4</v>
      </c>
      <c r="B47" s="680" t="s">
        <v>82</v>
      </c>
      <c r="C47" s="681"/>
      <c r="D47" s="681"/>
      <c r="E47" s="682"/>
      <c r="F47" s="586">
        <v>0</v>
      </c>
      <c r="G47" s="587">
        <v>2</v>
      </c>
      <c r="H47" s="585">
        <v>0</v>
      </c>
      <c r="I47" s="136"/>
      <c r="J47" s="585"/>
      <c r="K47" s="585">
        <f t="shared" si="0"/>
        <v>2</v>
      </c>
      <c r="L47" s="2"/>
      <c r="M47" s="2"/>
      <c r="N47" s="2"/>
      <c r="O47" s="2"/>
      <c r="P47" s="2"/>
      <c r="Q47" s="2"/>
      <c r="R47" s="2"/>
      <c r="S47" s="2"/>
    </row>
    <row r="48" spans="1:19" s="253" customFormat="1" ht="30" customHeight="1">
      <c r="A48" s="99">
        <v>5</v>
      </c>
      <c r="B48" s="680" t="s">
        <v>81</v>
      </c>
      <c r="C48" s="681"/>
      <c r="D48" s="681"/>
      <c r="E48" s="682"/>
      <c r="F48" s="584">
        <v>2</v>
      </c>
      <c r="G48" s="584">
        <v>0</v>
      </c>
      <c r="H48" s="585">
        <v>0</v>
      </c>
      <c r="I48" s="584"/>
      <c r="J48" s="585"/>
      <c r="K48" s="585">
        <f t="shared" si="0"/>
        <v>2</v>
      </c>
      <c r="L48" s="2"/>
      <c r="M48" s="2"/>
      <c r="N48" s="2"/>
      <c r="O48" s="2"/>
      <c r="P48" s="2"/>
      <c r="Q48" s="2"/>
      <c r="R48" s="2"/>
      <c r="S48" s="2"/>
    </row>
    <row r="49" spans="1:19" s="253" customFormat="1" ht="30" customHeight="1">
      <c r="A49" s="99">
        <v>6</v>
      </c>
      <c r="B49" s="680" t="s">
        <v>125</v>
      </c>
      <c r="C49" s="681"/>
      <c r="D49" s="681"/>
      <c r="E49" s="682"/>
      <c r="F49" s="584">
        <f>1+1</f>
        <v>2</v>
      </c>
      <c r="G49" s="584">
        <v>4</v>
      </c>
      <c r="H49" s="585">
        <v>2</v>
      </c>
      <c r="I49" s="584"/>
      <c r="J49" s="585"/>
      <c r="K49" s="585">
        <f t="shared" si="0"/>
        <v>8</v>
      </c>
      <c r="L49" s="2"/>
      <c r="M49" s="2"/>
      <c r="N49" s="2"/>
      <c r="O49" s="2"/>
      <c r="P49" s="2"/>
      <c r="Q49" s="2"/>
      <c r="R49" s="2"/>
      <c r="S49" s="2"/>
    </row>
    <row r="50" spans="1:19" s="633" customFormat="1" ht="30" customHeight="1">
      <c r="A50" s="99">
        <v>7</v>
      </c>
      <c r="B50" s="675" t="s">
        <v>80</v>
      </c>
      <c r="C50" s="675"/>
      <c r="D50" s="675"/>
      <c r="E50" s="675"/>
      <c r="F50" s="586" t="s">
        <v>14</v>
      </c>
      <c r="G50" s="586" t="s">
        <v>14</v>
      </c>
      <c r="H50" s="585" t="s">
        <v>1242</v>
      </c>
      <c r="I50" s="584"/>
      <c r="J50" s="585"/>
      <c r="K50" s="585">
        <f t="shared" si="0"/>
        <v>0</v>
      </c>
      <c r="L50" s="2"/>
      <c r="M50" s="2"/>
      <c r="N50" s="2"/>
      <c r="O50" s="2"/>
      <c r="P50" s="2"/>
      <c r="Q50" s="2"/>
      <c r="R50" s="2"/>
      <c r="S50" s="2"/>
    </row>
    <row r="51" spans="1:17" s="635" customFormat="1" ht="34.5" customHeight="1">
      <c r="A51" s="16"/>
      <c r="B51" s="676"/>
      <c r="C51" s="676"/>
      <c r="D51" s="676"/>
      <c r="E51" s="676"/>
      <c r="F51" s="15"/>
      <c r="G51" s="15"/>
      <c r="H51" s="15"/>
      <c r="I51" s="15"/>
      <c r="J51" s="634"/>
      <c r="K51" s="634"/>
      <c r="L51" s="15"/>
      <c r="M51" s="15"/>
      <c r="N51" s="15"/>
      <c r="O51" s="15"/>
      <c r="P51" s="15"/>
      <c r="Q51" s="15"/>
    </row>
    <row r="52" spans="1:11" s="15" customFormat="1" ht="34.5" customHeight="1">
      <c r="A52" s="16"/>
      <c r="J52" s="634"/>
      <c r="K52" s="634"/>
    </row>
    <row r="53" spans="1:11" s="15" customFormat="1" ht="34.5" customHeight="1">
      <c r="A53" s="16"/>
      <c r="J53" s="636"/>
      <c r="K53" s="636"/>
    </row>
    <row r="54" spans="1:11" s="15" customFormat="1" ht="34.5" customHeight="1">
      <c r="A54" s="16"/>
      <c r="J54" s="636"/>
      <c r="K54" s="636"/>
    </row>
    <row r="55" spans="1:11" s="15" customFormat="1" ht="34.5" customHeight="1">
      <c r="A55" s="16"/>
      <c r="J55" s="636"/>
      <c r="K55" s="636"/>
    </row>
    <row r="56" spans="1:11" s="15" customFormat="1" ht="34.5" customHeight="1">
      <c r="A56" s="16"/>
      <c r="J56" s="636"/>
      <c r="K56" s="636"/>
    </row>
    <row r="57" spans="1:11" s="15" customFormat="1" ht="34.5" customHeight="1">
      <c r="A57" s="16"/>
      <c r="J57" s="636"/>
      <c r="K57" s="636"/>
    </row>
    <row r="58" spans="1:11" s="15" customFormat="1" ht="34.5" customHeight="1">
      <c r="A58" s="16"/>
      <c r="J58" s="636"/>
      <c r="K58" s="636"/>
    </row>
    <row r="59" spans="1:11" s="15" customFormat="1" ht="34.5" customHeight="1">
      <c r="A59" s="16"/>
      <c r="J59" s="636"/>
      <c r="K59" s="636"/>
    </row>
    <row r="60" spans="1:11" s="15" customFormat="1" ht="34.5" customHeight="1">
      <c r="A60" s="16"/>
      <c r="J60" s="636"/>
      <c r="K60" s="636"/>
    </row>
    <row r="61" spans="1:11" s="15" customFormat="1" ht="34.5" customHeight="1">
      <c r="A61" s="16"/>
      <c r="J61" s="636"/>
      <c r="K61" s="636"/>
    </row>
    <row r="62" spans="1:11" s="15" customFormat="1" ht="34.5" customHeight="1">
      <c r="A62" s="16"/>
      <c r="J62" s="636"/>
      <c r="K62" s="636"/>
    </row>
    <row r="63" spans="1:11" s="15" customFormat="1" ht="34.5" customHeight="1">
      <c r="A63" s="16"/>
      <c r="J63" s="636"/>
      <c r="K63" s="636"/>
    </row>
    <row r="64" spans="1:11" s="15" customFormat="1" ht="34.5" customHeight="1">
      <c r="A64" s="16"/>
      <c r="J64" s="636"/>
      <c r="K64" s="636"/>
    </row>
    <row r="65" spans="1:11" s="15" customFormat="1" ht="34.5" customHeight="1">
      <c r="A65" s="16"/>
      <c r="J65" s="636"/>
      <c r="K65" s="636"/>
    </row>
    <row r="66" spans="1:11" s="15" customFormat="1" ht="34.5" customHeight="1">
      <c r="A66" s="16"/>
      <c r="J66" s="636"/>
      <c r="K66" s="636"/>
    </row>
    <row r="67" spans="1:11" s="15" customFormat="1" ht="34.5" customHeight="1">
      <c r="A67" s="16"/>
      <c r="J67" s="636"/>
      <c r="K67" s="636"/>
    </row>
    <row r="68" spans="1:11" s="15" customFormat="1" ht="34.5" customHeight="1">
      <c r="A68" s="16"/>
      <c r="J68" s="636"/>
      <c r="K68" s="636"/>
    </row>
    <row r="69" spans="1:11" s="15" customFormat="1" ht="34.5" customHeight="1">
      <c r="A69" s="16"/>
      <c r="J69" s="636"/>
      <c r="K69" s="636"/>
    </row>
    <row r="70" spans="1:11" s="15" customFormat="1" ht="34.5" customHeight="1">
      <c r="A70" s="16"/>
      <c r="J70" s="636"/>
      <c r="K70" s="636"/>
    </row>
  </sheetData>
  <sheetProtection/>
  <mergeCells count="30">
    <mergeCell ref="B50:E50"/>
    <mergeCell ref="B51:E51"/>
    <mergeCell ref="B44:E44"/>
    <mergeCell ref="B45:E45"/>
    <mergeCell ref="B46:E46"/>
    <mergeCell ref="B47:E47"/>
    <mergeCell ref="B48:E48"/>
    <mergeCell ref="B49:E49"/>
    <mergeCell ref="N25:O25"/>
    <mergeCell ref="P25:Q25"/>
    <mergeCell ref="A41:Q41"/>
    <mergeCell ref="A42:A43"/>
    <mergeCell ref="B42:E43"/>
    <mergeCell ref="F42:K42"/>
    <mergeCell ref="L3:M3"/>
    <mergeCell ref="N3:O3"/>
    <mergeCell ref="P3:Q3"/>
    <mergeCell ref="A25:A26"/>
    <mergeCell ref="B25:B26"/>
    <mergeCell ref="C25:E25"/>
    <mergeCell ref="F25:G25"/>
    <mergeCell ref="H25:I25"/>
    <mergeCell ref="J25:K25"/>
    <mergeCell ref="L25:M25"/>
    <mergeCell ref="A3:A4"/>
    <mergeCell ref="B3:B4"/>
    <mergeCell ref="C3:E3"/>
    <mergeCell ref="F3:G3"/>
    <mergeCell ref="H3:I3"/>
    <mergeCell ref="J3:K3"/>
  </mergeCells>
  <printOptions horizontalCentered="1"/>
  <pageMargins left="0.1968503937007874" right="0.2362204724409449" top="0.7480314960629921" bottom="0.5905511811023623" header="0.2362204724409449" footer="0.35433070866141736"/>
  <pageSetup firstPageNumber="1" useFirstPageNumber="1" horizontalDpi="600" verticalDpi="600" orientation="landscape" paperSize="9" scale="70" r:id="rId3"/>
  <headerFooter>
    <oddFooter>&amp;R&amp;14A-&amp;P</oddFooter>
  </headerFooter>
  <rowBreaks count="2" manualBreakCount="2">
    <brk id="24" max="16" man="1"/>
    <brk id="40" max="16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"/>
  <sheetViews>
    <sheetView view="pageBreakPreview" zoomScale="115" zoomScaleNormal="85" zoomScaleSheetLayoutView="115" zoomScalePageLayoutView="0" workbookViewId="0" topLeftCell="A1">
      <selection activeCell="A3" sqref="A3:E4"/>
    </sheetView>
  </sheetViews>
  <sheetFormatPr defaultColWidth="9.140625" defaultRowHeight="12.75"/>
  <cols>
    <col min="1" max="1" width="86.7109375" style="2" customWidth="1"/>
    <col min="2" max="2" width="15.00390625" style="7" customWidth="1"/>
    <col min="3" max="3" width="12.7109375" style="7" customWidth="1"/>
    <col min="4" max="4" width="16.140625" style="2" customWidth="1"/>
    <col min="5" max="5" width="20.7109375" style="2" customWidth="1"/>
    <col min="6" max="16384" width="9.140625" style="2" customWidth="1"/>
  </cols>
  <sheetData>
    <row r="1" spans="1:3" s="15" customFormat="1" ht="29.25" customHeight="1">
      <c r="A1" s="20" t="s">
        <v>41</v>
      </c>
      <c r="B1" s="353"/>
      <c r="C1" s="353"/>
    </row>
    <row r="2" spans="1:6" s="4" customFormat="1" ht="27" customHeight="1">
      <c r="A2" s="695" t="s">
        <v>479</v>
      </c>
      <c r="B2" s="695"/>
      <c r="C2" s="695"/>
      <c r="D2" s="695"/>
      <c r="E2" s="695"/>
      <c r="F2" s="695"/>
    </row>
    <row r="3" spans="1:5" s="6" customFormat="1" ht="21">
      <c r="A3" s="735" t="s">
        <v>42</v>
      </c>
      <c r="B3" s="737" t="s">
        <v>49</v>
      </c>
      <c r="C3" s="738"/>
      <c r="D3" s="735" t="s">
        <v>63</v>
      </c>
      <c r="E3" s="735" t="s">
        <v>64</v>
      </c>
    </row>
    <row r="4" spans="1:5" s="6" customFormat="1" ht="21">
      <c r="A4" s="736"/>
      <c r="B4" s="351" t="s">
        <v>72</v>
      </c>
      <c r="C4" s="351" t="s">
        <v>73</v>
      </c>
      <c r="D4" s="736"/>
      <c r="E4" s="736"/>
    </row>
    <row r="5" spans="1:5" s="4" customFormat="1" ht="29.25" customHeight="1">
      <c r="A5" s="251" t="s">
        <v>1155</v>
      </c>
      <c r="B5" s="99" t="s">
        <v>16</v>
      </c>
      <c r="C5" s="352"/>
      <c r="D5" s="99" t="s">
        <v>1156</v>
      </c>
      <c r="E5" s="352" t="s">
        <v>1157</v>
      </c>
    </row>
    <row r="6" spans="1:5" s="4" customFormat="1" ht="29.25" customHeight="1">
      <c r="A6" s="251" t="s">
        <v>1158</v>
      </c>
      <c r="B6" s="99" t="s">
        <v>16</v>
      </c>
      <c r="C6" s="352"/>
      <c r="D6" s="99" t="s">
        <v>1156</v>
      </c>
      <c r="E6" s="352" t="s">
        <v>1157</v>
      </c>
    </row>
    <row r="7" spans="1:5" s="4" customFormat="1" ht="29.25" customHeight="1">
      <c r="A7" s="215" t="s">
        <v>1159</v>
      </c>
      <c r="B7" s="352"/>
      <c r="C7" s="99" t="s">
        <v>16</v>
      </c>
      <c r="D7" s="99" t="s">
        <v>1160</v>
      </c>
      <c r="E7" s="352"/>
    </row>
    <row r="8" spans="1:5" s="4" customFormat="1" ht="29.25" customHeight="1">
      <c r="A8" s="215" t="s">
        <v>1161</v>
      </c>
      <c r="B8" s="99"/>
      <c r="C8" s="99" t="s">
        <v>16</v>
      </c>
      <c r="D8" s="99"/>
      <c r="E8" s="354" t="s">
        <v>1162</v>
      </c>
    </row>
    <row r="9" spans="2:3" s="6" customFormat="1" ht="21">
      <c r="B9" s="7"/>
      <c r="C9" s="7"/>
    </row>
    <row r="10" spans="2:3" s="6" customFormat="1" ht="21">
      <c r="B10" s="7"/>
      <c r="C10" s="7"/>
    </row>
    <row r="11" spans="2:3" s="6" customFormat="1" ht="21">
      <c r="B11" s="7"/>
      <c r="C11" s="7"/>
    </row>
  </sheetData>
  <sheetProtection/>
  <mergeCells count="5">
    <mergeCell ref="A3:A4"/>
    <mergeCell ref="B3:C3"/>
    <mergeCell ref="E3:E4"/>
    <mergeCell ref="D3:D4"/>
    <mergeCell ref="A2:F2"/>
  </mergeCells>
  <printOptions horizontalCentered="1"/>
  <pageMargins left="0.5511811023622047" right="0.5118110236220472" top="0.7480314960629921" bottom="0.7480314960629921" header="0.31496062992125984" footer="0.4330708661417323"/>
  <pageSetup firstPageNumber="48" useFirstPageNumber="1" horizontalDpi="1200" verticalDpi="1200" orientation="landscape" paperSize="9" scale="90" r:id="rId1"/>
  <headerFooter>
    <oddFooter>&amp;R&amp;14A- 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1:I6"/>
  <sheetViews>
    <sheetView view="pageBreakPreview" zoomScale="110" zoomScaleSheetLayoutView="110" zoomScalePageLayoutView="0" workbookViewId="0" topLeftCell="A1">
      <selection activeCell="A3" sqref="A3:F3"/>
    </sheetView>
  </sheetViews>
  <sheetFormatPr defaultColWidth="10.421875" defaultRowHeight="25.5" customHeight="1"/>
  <cols>
    <col min="1" max="1" width="27.8515625" style="101" customWidth="1"/>
    <col min="2" max="2" width="21.57421875" style="101" customWidth="1"/>
    <col min="3" max="3" width="16.57421875" style="101" customWidth="1"/>
    <col min="4" max="4" width="22.57421875" style="101" customWidth="1"/>
    <col min="5" max="5" width="38.140625" style="101" customWidth="1"/>
    <col min="6" max="6" width="21.28125" style="101" customWidth="1"/>
    <col min="7" max="16384" width="10.421875" style="101" customWidth="1"/>
  </cols>
  <sheetData>
    <row r="1" s="90" customFormat="1" ht="30" customHeight="1">
      <c r="A1" s="19" t="s">
        <v>201</v>
      </c>
    </row>
    <row r="2" spans="1:9" s="6" customFormat="1" ht="31.5" customHeight="1">
      <c r="A2" s="739" t="s">
        <v>479</v>
      </c>
      <c r="B2" s="739"/>
      <c r="C2" s="739"/>
      <c r="D2" s="739"/>
      <c r="E2" s="739"/>
      <c r="F2" s="739"/>
      <c r="G2" s="98"/>
      <c r="H2" s="98"/>
      <c r="I2" s="98"/>
    </row>
    <row r="3" spans="1:6" s="13" customFormat="1" ht="42">
      <c r="A3" s="99" t="s">
        <v>202</v>
      </c>
      <c r="B3" s="99" t="s">
        <v>203</v>
      </c>
      <c r="C3" s="99" t="s">
        <v>119</v>
      </c>
      <c r="D3" s="10" t="s">
        <v>211</v>
      </c>
      <c r="E3" s="99" t="s">
        <v>204</v>
      </c>
      <c r="F3" s="99" t="s">
        <v>205</v>
      </c>
    </row>
    <row r="4" spans="1:6" s="222" customFormat="1" ht="21">
      <c r="A4" s="129" t="s">
        <v>1247</v>
      </c>
      <c r="B4" s="129" t="s">
        <v>1247</v>
      </c>
      <c r="C4" s="129" t="s">
        <v>1247</v>
      </c>
      <c r="D4" s="129" t="s">
        <v>1247</v>
      </c>
      <c r="E4" s="129" t="s">
        <v>1247</v>
      </c>
      <c r="F4" s="129" t="s">
        <v>1247</v>
      </c>
    </row>
    <row r="5" spans="1:6" s="100" customFormat="1" ht="21">
      <c r="A5" s="453"/>
      <c r="B5" s="147"/>
      <c r="C5" s="147"/>
      <c r="D5" s="147"/>
      <c r="E5" s="148"/>
      <c r="F5" s="149"/>
    </row>
    <row r="6" spans="1:6" ht="21">
      <c r="A6" s="150"/>
      <c r="B6" s="150"/>
      <c r="C6" s="150"/>
      <c r="D6" s="150"/>
      <c r="E6" s="111"/>
      <c r="F6" s="111"/>
    </row>
  </sheetData>
  <sheetProtection/>
  <mergeCells count="1">
    <mergeCell ref="A2:F2"/>
  </mergeCells>
  <printOptions horizontalCentered="1"/>
  <pageMargins left="0.4724409448818898" right="0.4724409448818898" top="0.8661417322834646" bottom="0.7480314960629921" header="0.5118110236220472" footer="0.5118110236220472"/>
  <pageSetup firstPageNumber="49" useFirstPageNumber="1" horizontalDpi="600" verticalDpi="600" orientation="landscape" paperSize="9" scale="90" r:id="rId1"/>
  <headerFooter>
    <oddFooter>&amp;R&amp;14A-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view="pageBreakPreview" zoomScaleNormal="75" zoomScaleSheetLayoutView="100" zoomScalePageLayoutView="90" workbookViewId="0" topLeftCell="A1">
      <selection activeCell="D30" sqref="D30"/>
    </sheetView>
  </sheetViews>
  <sheetFormatPr defaultColWidth="30.57421875" defaultRowHeight="12.75"/>
  <cols>
    <col min="1" max="1" width="8.00390625" style="130" customWidth="1"/>
    <col min="2" max="2" width="27.140625" style="1" customWidth="1"/>
    <col min="3" max="3" width="42.57421875" style="1" customWidth="1"/>
    <col min="4" max="4" width="37.57421875" style="1" customWidth="1"/>
    <col min="5" max="5" width="38.7109375" style="1" customWidth="1"/>
    <col min="6" max="6" width="20.28125" style="1" customWidth="1"/>
    <col min="7" max="7" width="12.8515625" style="40" customWidth="1"/>
    <col min="8" max="8" width="11.57421875" style="40" customWidth="1"/>
    <col min="9" max="9" width="12.28125" style="40" customWidth="1"/>
    <col min="10" max="10" width="13.140625" style="1" customWidth="1"/>
    <col min="11" max="16384" width="30.57421875" style="1" customWidth="1"/>
  </cols>
  <sheetData>
    <row r="1" spans="1:10" s="38" customFormat="1" ht="21">
      <c r="A1" s="744" t="s">
        <v>11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6" s="38" customFormat="1" ht="21">
      <c r="A2" s="745" t="s">
        <v>15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10" s="38" customFormat="1" ht="21">
      <c r="A3" s="693" t="s">
        <v>461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0" s="38" customFormat="1" ht="21">
      <c r="A4" s="695" t="s">
        <v>479</v>
      </c>
      <c r="B4" s="695"/>
      <c r="C4" s="695"/>
      <c r="D4" s="695"/>
      <c r="E4" s="695"/>
      <c r="F4" s="119"/>
      <c r="G4" s="120"/>
      <c r="H4" s="120"/>
      <c r="I4" s="120"/>
      <c r="J4" s="638"/>
    </row>
    <row r="5" spans="1:10" s="160" customFormat="1" ht="21">
      <c r="A5" s="740" t="s">
        <v>1</v>
      </c>
      <c r="B5" s="746" t="s">
        <v>7</v>
      </c>
      <c r="C5" s="742" t="s">
        <v>0</v>
      </c>
      <c r="D5" s="742" t="s">
        <v>6</v>
      </c>
      <c r="E5" s="742" t="s">
        <v>5</v>
      </c>
      <c r="F5" s="742" t="s">
        <v>54</v>
      </c>
      <c r="G5" s="748" t="s">
        <v>9</v>
      </c>
      <c r="H5" s="749"/>
      <c r="I5" s="750"/>
      <c r="J5" s="742" t="s">
        <v>2</v>
      </c>
    </row>
    <row r="6" spans="1:10" s="160" customFormat="1" ht="42">
      <c r="A6" s="741"/>
      <c r="B6" s="747"/>
      <c r="C6" s="743"/>
      <c r="D6" s="743"/>
      <c r="E6" s="743"/>
      <c r="F6" s="743"/>
      <c r="G6" s="639" t="s">
        <v>8</v>
      </c>
      <c r="H6" s="639" t="s">
        <v>55</v>
      </c>
      <c r="I6" s="639" t="s">
        <v>10</v>
      </c>
      <c r="J6" s="743"/>
    </row>
    <row r="7" spans="1:10" s="106" customFormat="1" ht="84">
      <c r="A7" s="93">
        <v>1</v>
      </c>
      <c r="B7" s="105" t="s">
        <v>918</v>
      </c>
      <c r="C7" s="105" t="s">
        <v>919</v>
      </c>
      <c r="D7" s="5" t="s">
        <v>920</v>
      </c>
      <c r="E7" s="105" t="s">
        <v>921</v>
      </c>
      <c r="F7" s="640">
        <v>239729</v>
      </c>
      <c r="G7" s="592"/>
      <c r="H7" s="94" t="s">
        <v>922</v>
      </c>
      <c r="I7" s="94"/>
      <c r="J7" s="279"/>
    </row>
    <row r="8" spans="1:10" s="106" customFormat="1" ht="21">
      <c r="A8" s="93">
        <v>2</v>
      </c>
      <c r="B8" s="105" t="s">
        <v>923</v>
      </c>
      <c r="C8" s="105" t="s">
        <v>924</v>
      </c>
      <c r="D8" s="117" t="s">
        <v>925</v>
      </c>
      <c r="E8" s="105" t="s">
        <v>924</v>
      </c>
      <c r="F8" s="640">
        <v>239769</v>
      </c>
      <c r="G8" s="592" t="s">
        <v>922</v>
      </c>
      <c r="H8" s="94"/>
      <c r="I8" s="94"/>
      <c r="J8" s="279"/>
    </row>
    <row r="9" spans="1:10" s="106" customFormat="1" ht="42">
      <c r="A9" s="93">
        <v>3</v>
      </c>
      <c r="B9" s="105" t="s">
        <v>923</v>
      </c>
      <c r="C9" s="105" t="s">
        <v>926</v>
      </c>
      <c r="D9" s="117" t="s">
        <v>925</v>
      </c>
      <c r="E9" s="105" t="s">
        <v>926</v>
      </c>
      <c r="F9" s="640">
        <v>239769</v>
      </c>
      <c r="G9" s="592" t="s">
        <v>922</v>
      </c>
      <c r="H9" s="94"/>
      <c r="I9" s="94"/>
      <c r="J9" s="279"/>
    </row>
    <row r="10" spans="1:10" s="641" customFormat="1" ht="63">
      <c r="A10" s="93">
        <v>4</v>
      </c>
      <c r="B10" s="105" t="s">
        <v>923</v>
      </c>
      <c r="C10" s="105" t="s">
        <v>927</v>
      </c>
      <c r="D10" s="117" t="s">
        <v>925</v>
      </c>
      <c r="E10" s="105" t="s">
        <v>928</v>
      </c>
      <c r="F10" s="640">
        <v>239769</v>
      </c>
      <c r="G10" s="592" t="s">
        <v>922</v>
      </c>
      <c r="H10" s="94"/>
      <c r="I10" s="94"/>
      <c r="J10" s="279"/>
    </row>
    <row r="11" spans="1:10" s="641" customFormat="1" ht="63">
      <c r="A11" s="93">
        <v>5</v>
      </c>
      <c r="B11" s="105" t="s">
        <v>923</v>
      </c>
      <c r="C11" s="105" t="s">
        <v>929</v>
      </c>
      <c r="D11" s="117" t="s">
        <v>925</v>
      </c>
      <c r="E11" s="105" t="s">
        <v>929</v>
      </c>
      <c r="F11" s="640">
        <v>239769</v>
      </c>
      <c r="G11" s="592" t="s">
        <v>922</v>
      </c>
      <c r="H11" s="94"/>
      <c r="I11" s="94"/>
      <c r="J11" s="279"/>
    </row>
    <row r="12" spans="1:10" s="642" customFormat="1" ht="84">
      <c r="A12" s="93">
        <v>6</v>
      </c>
      <c r="B12" s="105" t="s">
        <v>918</v>
      </c>
      <c r="C12" s="105" t="s">
        <v>927</v>
      </c>
      <c r="D12" s="117" t="s">
        <v>925</v>
      </c>
      <c r="E12" s="105" t="s">
        <v>927</v>
      </c>
      <c r="F12" s="640">
        <v>239769</v>
      </c>
      <c r="G12" s="592" t="s">
        <v>922</v>
      </c>
      <c r="H12" s="94"/>
      <c r="I12" s="94"/>
      <c r="J12" s="279"/>
    </row>
    <row r="13" spans="1:10" s="642" customFormat="1" ht="168">
      <c r="A13" s="93">
        <v>7</v>
      </c>
      <c r="B13" s="105" t="s">
        <v>1274</v>
      </c>
      <c r="C13" s="105" t="s">
        <v>930</v>
      </c>
      <c r="D13" s="117" t="s">
        <v>925</v>
      </c>
      <c r="E13" s="105" t="s">
        <v>931</v>
      </c>
      <c r="F13" s="640">
        <v>239769</v>
      </c>
      <c r="G13" s="592" t="s">
        <v>922</v>
      </c>
      <c r="H13" s="94"/>
      <c r="I13" s="94"/>
      <c r="J13" s="279"/>
    </row>
    <row r="14" spans="1:10" ht="84">
      <c r="A14" s="93">
        <v>8</v>
      </c>
      <c r="B14" s="105" t="s">
        <v>932</v>
      </c>
      <c r="C14" s="105" t="s">
        <v>933</v>
      </c>
      <c r="D14" s="117" t="s">
        <v>925</v>
      </c>
      <c r="E14" s="105" t="s">
        <v>933</v>
      </c>
      <c r="F14" s="640">
        <v>239769</v>
      </c>
      <c r="G14" s="592" t="s">
        <v>922</v>
      </c>
      <c r="H14" s="94"/>
      <c r="I14" s="94"/>
      <c r="J14" s="279"/>
    </row>
    <row r="15" spans="1:10" ht="147">
      <c r="A15" s="93">
        <v>9</v>
      </c>
      <c r="B15" s="105" t="s">
        <v>1275</v>
      </c>
      <c r="C15" s="105" t="s">
        <v>934</v>
      </c>
      <c r="D15" s="117" t="s">
        <v>925</v>
      </c>
      <c r="E15" s="105" t="s">
        <v>935</v>
      </c>
      <c r="F15" s="640">
        <v>239769</v>
      </c>
      <c r="G15" s="592" t="s">
        <v>922</v>
      </c>
      <c r="H15" s="94"/>
      <c r="I15" s="94"/>
      <c r="J15" s="279"/>
    </row>
    <row r="16" spans="1:10" ht="63">
      <c r="A16" s="93">
        <v>10</v>
      </c>
      <c r="B16" s="105" t="s">
        <v>936</v>
      </c>
      <c r="C16" s="105" t="s">
        <v>937</v>
      </c>
      <c r="D16" s="117" t="s">
        <v>925</v>
      </c>
      <c r="E16" s="105" t="s">
        <v>938</v>
      </c>
      <c r="F16" s="640">
        <v>239769</v>
      </c>
      <c r="G16" s="592" t="s">
        <v>922</v>
      </c>
      <c r="H16" s="94"/>
      <c r="I16" s="94"/>
      <c r="J16" s="279"/>
    </row>
    <row r="17" spans="1:10" ht="42">
      <c r="A17" s="93">
        <v>11</v>
      </c>
      <c r="B17" s="105" t="s">
        <v>939</v>
      </c>
      <c r="C17" s="105" t="s">
        <v>940</v>
      </c>
      <c r="D17" s="117" t="s">
        <v>925</v>
      </c>
      <c r="E17" s="105" t="s">
        <v>941</v>
      </c>
      <c r="F17" s="640">
        <v>239769</v>
      </c>
      <c r="G17" s="592" t="s">
        <v>922</v>
      </c>
      <c r="H17" s="94"/>
      <c r="I17" s="94"/>
      <c r="J17" s="279"/>
    </row>
    <row r="18" spans="1:10" ht="84">
      <c r="A18" s="93">
        <v>12</v>
      </c>
      <c r="B18" s="105" t="s">
        <v>939</v>
      </c>
      <c r="C18" s="105" t="s">
        <v>927</v>
      </c>
      <c r="D18" s="117" t="s">
        <v>925</v>
      </c>
      <c r="E18" s="105" t="s">
        <v>927</v>
      </c>
      <c r="F18" s="640">
        <v>239769</v>
      </c>
      <c r="G18" s="592" t="s">
        <v>922</v>
      </c>
      <c r="H18" s="94"/>
      <c r="I18" s="94"/>
      <c r="J18" s="279"/>
    </row>
    <row r="19" spans="1:10" ht="147">
      <c r="A19" s="93">
        <v>13</v>
      </c>
      <c r="B19" s="105" t="s">
        <v>1276</v>
      </c>
      <c r="C19" s="105" t="s">
        <v>1282</v>
      </c>
      <c r="D19" s="117" t="s">
        <v>925</v>
      </c>
      <c r="E19" s="105" t="s">
        <v>942</v>
      </c>
      <c r="F19" s="640">
        <v>239769</v>
      </c>
      <c r="G19" s="592" t="s">
        <v>922</v>
      </c>
      <c r="H19" s="94"/>
      <c r="I19" s="94"/>
      <c r="J19" s="279"/>
    </row>
    <row r="20" spans="1:10" ht="84">
      <c r="A20" s="93">
        <v>14</v>
      </c>
      <c r="B20" s="105" t="s">
        <v>943</v>
      </c>
      <c r="C20" s="105" t="s">
        <v>927</v>
      </c>
      <c r="D20" s="117" t="s">
        <v>925</v>
      </c>
      <c r="E20" s="105" t="s">
        <v>927</v>
      </c>
      <c r="F20" s="640">
        <v>239769</v>
      </c>
      <c r="G20" s="592" t="s">
        <v>922</v>
      </c>
      <c r="H20" s="94"/>
      <c r="I20" s="94"/>
      <c r="J20" s="279"/>
    </row>
    <row r="21" spans="1:10" ht="147">
      <c r="A21" s="93">
        <v>15</v>
      </c>
      <c r="B21" s="105" t="s">
        <v>944</v>
      </c>
      <c r="C21" s="105" t="s">
        <v>945</v>
      </c>
      <c r="D21" s="117" t="s">
        <v>925</v>
      </c>
      <c r="E21" s="105" t="s">
        <v>931</v>
      </c>
      <c r="F21" s="640">
        <v>239769</v>
      </c>
      <c r="G21" s="592" t="s">
        <v>922</v>
      </c>
      <c r="H21" s="94"/>
      <c r="I21" s="94"/>
      <c r="J21" s="279"/>
    </row>
    <row r="22" spans="1:10" ht="147">
      <c r="A22" s="93">
        <v>16</v>
      </c>
      <c r="B22" s="105" t="s">
        <v>946</v>
      </c>
      <c r="C22" s="105" t="s">
        <v>947</v>
      </c>
      <c r="D22" s="117" t="s">
        <v>925</v>
      </c>
      <c r="E22" s="105" t="s">
        <v>948</v>
      </c>
      <c r="F22" s="640">
        <v>239769</v>
      </c>
      <c r="G22" s="592" t="s">
        <v>922</v>
      </c>
      <c r="H22" s="41"/>
      <c r="I22" s="5"/>
      <c r="J22" s="105"/>
    </row>
    <row r="23" spans="1:10" ht="147">
      <c r="A23" s="93">
        <v>17</v>
      </c>
      <c r="B23" s="105" t="s">
        <v>949</v>
      </c>
      <c r="C23" s="105" t="s">
        <v>950</v>
      </c>
      <c r="D23" s="117" t="s">
        <v>925</v>
      </c>
      <c r="E23" s="105" t="s">
        <v>935</v>
      </c>
      <c r="F23" s="640">
        <v>239769</v>
      </c>
      <c r="G23" s="592" t="s">
        <v>922</v>
      </c>
      <c r="H23" s="296"/>
      <c r="I23" s="296"/>
      <c r="J23" s="253"/>
    </row>
    <row r="24" spans="1:10" ht="21">
      <c r="A24" s="117">
        <v>18</v>
      </c>
      <c r="B24" s="643" t="s">
        <v>951</v>
      </c>
      <c r="C24" s="253"/>
      <c r="D24" s="117" t="s">
        <v>925</v>
      </c>
      <c r="E24" s="103" t="s">
        <v>952</v>
      </c>
      <c r="F24" s="640">
        <v>239769</v>
      </c>
      <c r="G24" s="117" t="s">
        <v>922</v>
      </c>
      <c r="H24" s="296"/>
      <c r="I24" s="296"/>
      <c r="J24" s="253"/>
    </row>
    <row r="25" spans="1:10" ht="21">
      <c r="A25" s="117">
        <v>19</v>
      </c>
      <c r="B25" s="103" t="s">
        <v>1316</v>
      </c>
      <c r="C25" s="253"/>
      <c r="D25" s="117" t="s">
        <v>925</v>
      </c>
      <c r="E25" s="643" t="s">
        <v>924</v>
      </c>
      <c r="F25" s="640">
        <v>239769</v>
      </c>
      <c r="G25" s="117" t="s">
        <v>922</v>
      </c>
      <c r="H25" s="296"/>
      <c r="I25" s="296"/>
      <c r="J25" s="253"/>
    </row>
    <row r="26" spans="1:10" ht="105">
      <c r="A26" s="117">
        <v>20</v>
      </c>
      <c r="B26" s="645" t="s">
        <v>1315</v>
      </c>
      <c r="C26" s="105" t="s">
        <v>591</v>
      </c>
      <c r="D26" s="117" t="s">
        <v>925</v>
      </c>
      <c r="E26" s="103" t="s">
        <v>953</v>
      </c>
      <c r="F26" s="640">
        <v>239769</v>
      </c>
      <c r="G26" s="117" t="s">
        <v>922</v>
      </c>
      <c r="H26" s="296"/>
      <c r="I26" s="296"/>
      <c r="J26" s="253"/>
    </row>
    <row r="27" spans="1:10" ht="84">
      <c r="A27" s="117">
        <v>21</v>
      </c>
      <c r="B27" s="104" t="s">
        <v>1354</v>
      </c>
      <c r="C27" s="104" t="s">
        <v>954</v>
      </c>
      <c r="D27" s="117" t="s">
        <v>925</v>
      </c>
      <c r="E27" s="103" t="s">
        <v>955</v>
      </c>
      <c r="F27" s="640">
        <v>239769</v>
      </c>
      <c r="G27" s="117" t="s">
        <v>922</v>
      </c>
      <c r="H27" s="296"/>
      <c r="I27" s="296"/>
      <c r="J27" s="253"/>
    </row>
    <row r="28" spans="1:10" ht="84">
      <c r="A28" s="117">
        <v>22</v>
      </c>
      <c r="B28" s="104" t="s">
        <v>1355</v>
      </c>
      <c r="C28" s="104" t="s">
        <v>1351</v>
      </c>
      <c r="D28" s="117" t="s">
        <v>925</v>
      </c>
      <c r="E28" s="103" t="s">
        <v>956</v>
      </c>
      <c r="F28" s="640">
        <v>239769</v>
      </c>
      <c r="G28" s="117" t="s">
        <v>922</v>
      </c>
      <c r="H28" s="296"/>
      <c r="I28" s="296"/>
      <c r="J28" s="253"/>
    </row>
    <row r="29" spans="1:10" s="135" customFormat="1" ht="126">
      <c r="A29" s="5">
        <v>23</v>
      </c>
      <c r="B29" s="491" t="s">
        <v>1314</v>
      </c>
      <c r="C29" s="495" t="s">
        <v>1309</v>
      </c>
      <c r="D29" s="5" t="s">
        <v>925</v>
      </c>
      <c r="E29" s="491" t="s">
        <v>1310</v>
      </c>
      <c r="F29" s="640">
        <v>239769</v>
      </c>
      <c r="G29" s="94" t="s">
        <v>822</v>
      </c>
      <c r="H29" s="279"/>
      <c r="I29" s="105"/>
      <c r="J29" s="105"/>
    </row>
    <row r="30" spans="1:11" s="644" customFormat="1" ht="84">
      <c r="A30" s="5">
        <v>24</v>
      </c>
      <c r="B30" s="491" t="s">
        <v>1352</v>
      </c>
      <c r="C30" s="491" t="s">
        <v>1311</v>
      </c>
      <c r="D30" s="5" t="s">
        <v>925</v>
      </c>
      <c r="E30" s="491" t="s">
        <v>1312</v>
      </c>
      <c r="F30" s="640">
        <v>239769</v>
      </c>
      <c r="G30" s="94" t="s">
        <v>822</v>
      </c>
      <c r="H30" s="279"/>
      <c r="I30" s="279"/>
      <c r="J30" s="279"/>
      <c r="K30" s="91"/>
    </row>
    <row r="31" spans="1:10" s="2" customFormat="1" ht="63">
      <c r="A31" s="5">
        <v>25</v>
      </c>
      <c r="B31" s="491" t="s">
        <v>1353</v>
      </c>
      <c r="C31" s="491" t="s">
        <v>1313</v>
      </c>
      <c r="D31" s="5" t="s">
        <v>925</v>
      </c>
      <c r="E31" s="491" t="s">
        <v>1310</v>
      </c>
      <c r="F31" s="640">
        <v>239769</v>
      </c>
      <c r="G31" s="94" t="s">
        <v>822</v>
      </c>
      <c r="H31" s="253"/>
      <c r="I31" s="253"/>
      <c r="J31" s="253"/>
    </row>
  </sheetData>
  <sheetProtection/>
  <mergeCells count="12">
    <mergeCell ref="G5:I5"/>
    <mergeCell ref="J5:J6"/>
    <mergeCell ref="A5:A6"/>
    <mergeCell ref="D5:D6"/>
    <mergeCell ref="E5:E6"/>
    <mergeCell ref="F5:F6"/>
    <mergeCell ref="A1:J1"/>
    <mergeCell ref="A2:P2"/>
    <mergeCell ref="A3:J3"/>
    <mergeCell ref="A4:E4"/>
    <mergeCell ref="B5:B6"/>
    <mergeCell ref="C5:C6"/>
  </mergeCells>
  <printOptions horizontalCentered="1"/>
  <pageMargins left="0.2362204724409449" right="0.35433070866141736" top="0.7480314960629921" bottom="0.7480314960629921" header="0.31496062992125984" footer="0.31496062992125984"/>
  <pageSetup firstPageNumber="50" useFirstPageNumber="1" horizontalDpi="600" verticalDpi="600" orientation="landscape" paperSize="9" scale="61" r:id="rId1"/>
  <headerFooter alignWithMargins="0">
    <oddFooter>&amp;R&amp;14A-  &amp;P</oddFooter>
  </headerFooter>
  <rowBreaks count="4" manualBreakCount="4">
    <brk id="14" max="9" man="1"/>
    <brk id="21" max="9" man="1"/>
    <brk id="29" max="9" man="1"/>
    <brk id="31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/>
  </sheetPr>
  <dimension ref="A1:L11"/>
  <sheetViews>
    <sheetView view="pageBreakPreview" zoomScale="90" zoomScaleSheetLayoutView="90" zoomScalePageLayoutView="70" workbookViewId="0" topLeftCell="A1">
      <selection activeCell="E7" sqref="E7"/>
    </sheetView>
  </sheetViews>
  <sheetFormatPr defaultColWidth="35.00390625" defaultRowHeight="34.5" customHeight="1"/>
  <cols>
    <col min="1" max="1" width="5.7109375" style="112" customWidth="1"/>
    <col min="2" max="2" width="29.7109375" style="1" customWidth="1"/>
    <col min="3" max="3" width="35.28125" style="1" customWidth="1"/>
    <col min="4" max="4" width="43.7109375" style="1" customWidth="1"/>
    <col min="5" max="5" width="22.421875" style="1" customWidth="1"/>
    <col min="6" max="6" width="21.57421875" style="1" customWidth="1"/>
    <col min="7" max="7" width="10.8515625" style="1" customWidth="1"/>
    <col min="8" max="16384" width="35.00390625" style="1" customWidth="1"/>
  </cols>
  <sheetData>
    <row r="1" spans="1:12" s="38" customFormat="1" ht="21.75" customHeight="1">
      <c r="A1" s="119"/>
      <c r="B1" s="119"/>
      <c r="C1" s="119"/>
      <c r="D1" s="119"/>
      <c r="E1" s="119"/>
      <c r="F1" s="119"/>
      <c r="G1" s="122" t="s">
        <v>11</v>
      </c>
      <c r="H1" s="119"/>
      <c r="I1" s="119"/>
      <c r="J1" s="119"/>
      <c r="K1" s="119"/>
      <c r="L1" s="119"/>
    </row>
    <row r="2" spans="1:12" s="38" customFormat="1" ht="23.25" customHeight="1">
      <c r="A2" s="119" t="s">
        <v>15</v>
      </c>
      <c r="B2" s="119"/>
      <c r="C2" s="119"/>
      <c r="D2" s="119"/>
      <c r="E2" s="119"/>
      <c r="F2" s="119"/>
      <c r="G2" s="122"/>
      <c r="H2" s="119"/>
      <c r="I2" s="119"/>
      <c r="J2" s="119"/>
      <c r="K2" s="119"/>
      <c r="L2" s="119"/>
    </row>
    <row r="3" spans="1:7" ht="24.75" customHeight="1">
      <c r="A3" s="751" t="s">
        <v>462</v>
      </c>
      <c r="B3" s="751"/>
      <c r="C3" s="751"/>
      <c r="D3" s="751"/>
      <c r="E3" s="751"/>
      <c r="F3" s="751"/>
      <c r="G3" s="751"/>
    </row>
    <row r="4" spans="1:7" ht="24.75" customHeight="1">
      <c r="A4" s="695" t="s">
        <v>479</v>
      </c>
      <c r="B4" s="695"/>
      <c r="C4" s="695"/>
      <c r="D4" s="695"/>
      <c r="E4" s="695"/>
      <c r="F4" s="695"/>
      <c r="G4" s="36"/>
    </row>
    <row r="5" spans="1:7" s="11" customFormat="1" ht="47.25" customHeight="1">
      <c r="A5" s="102" t="s">
        <v>1</v>
      </c>
      <c r="B5" s="102" t="s">
        <v>206</v>
      </c>
      <c r="C5" s="102" t="s">
        <v>207</v>
      </c>
      <c r="D5" s="102" t="s">
        <v>208</v>
      </c>
      <c r="E5" s="102" t="s">
        <v>209</v>
      </c>
      <c r="F5" s="102" t="s">
        <v>210</v>
      </c>
      <c r="G5" s="102" t="s">
        <v>2</v>
      </c>
    </row>
    <row r="6" spans="1:7" s="106" customFormat="1" ht="195.75" customHeight="1">
      <c r="A6" s="5">
        <v>1</v>
      </c>
      <c r="B6" s="103" t="s">
        <v>1277</v>
      </c>
      <c r="C6" s="103" t="s">
        <v>1373</v>
      </c>
      <c r="D6" s="104" t="s">
        <v>1331</v>
      </c>
      <c r="E6" s="244">
        <v>41393</v>
      </c>
      <c r="F6" s="105" t="s">
        <v>480</v>
      </c>
      <c r="G6" s="105"/>
    </row>
    <row r="7" spans="1:7" s="110" customFormat="1" ht="203.25" customHeight="1">
      <c r="A7" s="5">
        <v>2</v>
      </c>
      <c r="B7" s="107" t="s">
        <v>1334</v>
      </c>
      <c r="C7" s="107" t="s">
        <v>1373</v>
      </c>
      <c r="D7" s="107" t="s">
        <v>1331</v>
      </c>
      <c r="E7" s="244">
        <v>41456</v>
      </c>
      <c r="F7" s="107" t="s">
        <v>480</v>
      </c>
      <c r="G7" s="109"/>
    </row>
    <row r="8" spans="1:7" ht="158.25" customHeight="1">
      <c r="A8" s="5">
        <v>3</v>
      </c>
      <c r="B8" s="107" t="s">
        <v>1349</v>
      </c>
      <c r="C8" s="107" t="s">
        <v>1279</v>
      </c>
      <c r="D8" s="107" t="s">
        <v>481</v>
      </c>
      <c r="E8" s="108" t="s">
        <v>482</v>
      </c>
      <c r="F8" s="107"/>
      <c r="G8" s="109"/>
    </row>
    <row r="9" spans="1:7" ht="264.75" customHeight="1">
      <c r="A9" s="5">
        <v>4</v>
      </c>
      <c r="B9" s="107" t="s">
        <v>1350</v>
      </c>
      <c r="C9" s="456" t="s">
        <v>1280</v>
      </c>
      <c r="D9" s="456" t="s">
        <v>483</v>
      </c>
      <c r="E9" s="108" t="s">
        <v>484</v>
      </c>
      <c r="F9" s="107" t="s">
        <v>485</v>
      </c>
      <c r="G9" s="109"/>
    </row>
    <row r="10" spans="1:7" ht="80.25" customHeight="1">
      <c r="A10" s="5">
        <v>5</v>
      </c>
      <c r="B10" s="107" t="s">
        <v>486</v>
      </c>
      <c r="C10" s="456" t="s">
        <v>1297</v>
      </c>
      <c r="D10" s="455" t="s">
        <v>487</v>
      </c>
      <c r="E10" s="108" t="s">
        <v>488</v>
      </c>
      <c r="F10" s="107" t="s">
        <v>489</v>
      </c>
      <c r="G10" s="109"/>
    </row>
    <row r="11" spans="1:7" ht="34.5" customHeight="1">
      <c r="A11" s="1"/>
      <c r="D11" s="454"/>
      <c r="E11" s="454"/>
      <c r="G11" s="454"/>
    </row>
  </sheetData>
  <sheetProtection/>
  <mergeCells count="2">
    <mergeCell ref="A3:G3"/>
    <mergeCell ref="A4:F4"/>
  </mergeCells>
  <printOptions horizontalCentered="1"/>
  <pageMargins left="0.15748031496062992" right="0.2362204724409449" top="0.6692913385826772" bottom="0.6299212598425197" header="0.2362204724409449" footer="0.4330708661417323"/>
  <pageSetup firstPageNumber="54" useFirstPageNumber="1" horizontalDpi="600" verticalDpi="600" orientation="landscape" paperSize="9" scale="80" r:id="rId1"/>
  <headerFooter alignWithMargins="0">
    <oddFooter>&amp;R&amp;14A-  &amp;P</oddFooter>
  </headerFooter>
  <rowBreaks count="1" manualBreakCount="1">
    <brk id="7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G20"/>
  <sheetViews>
    <sheetView view="pageBreakPreview" zoomScale="90" zoomScaleNormal="75" zoomScaleSheetLayoutView="90" zoomScalePageLayoutView="80" workbookViewId="0" topLeftCell="A19">
      <selection activeCell="A21" sqref="A21"/>
    </sheetView>
  </sheetViews>
  <sheetFormatPr defaultColWidth="9.140625" defaultRowHeight="12.75"/>
  <cols>
    <col min="1" max="1" width="6.57421875" style="40" customWidth="1"/>
    <col min="2" max="2" width="52.00390625" style="1" bestFit="1" customWidth="1"/>
    <col min="3" max="3" width="18.00390625" style="1" customWidth="1"/>
    <col min="4" max="4" width="40.57421875" style="1" bestFit="1" customWidth="1"/>
    <col min="5" max="5" width="28.8515625" style="1" customWidth="1"/>
    <col min="6" max="6" width="17.7109375" style="278" customWidth="1"/>
    <col min="7" max="7" width="14.8515625" style="1" customWidth="1"/>
    <col min="8" max="16384" width="9.140625" style="1" customWidth="1"/>
  </cols>
  <sheetData>
    <row r="1" spans="1:7" ht="21">
      <c r="A1" s="699" t="s">
        <v>261</v>
      </c>
      <c r="B1" s="699"/>
      <c r="C1" s="699"/>
      <c r="D1" s="699"/>
      <c r="E1" s="699"/>
      <c r="F1" s="699"/>
      <c r="G1" s="699"/>
    </row>
    <row r="2" spans="1:7" s="257" customFormat="1" ht="21">
      <c r="A2" s="694" t="s">
        <v>255</v>
      </c>
      <c r="B2" s="694"/>
      <c r="C2" s="694"/>
      <c r="D2" s="694"/>
      <c r="E2" s="694"/>
      <c r="F2" s="694"/>
      <c r="G2" s="694"/>
    </row>
    <row r="3" spans="1:7" s="112" customFormat="1" ht="21">
      <c r="A3" s="752" t="s">
        <v>256</v>
      </c>
      <c r="B3" s="694"/>
      <c r="C3" s="694"/>
      <c r="D3" s="694"/>
      <c r="E3" s="694"/>
      <c r="F3" s="694"/>
      <c r="G3" s="694"/>
    </row>
    <row r="4" spans="1:6" s="112" customFormat="1" ht="21">
      <c r="A4" s="739" t="s">
        <v>479</v>
      </c>
      <c r="B4" s="739"/>
      <c r="C4" s="739"/>
      <c r="D4" s="739"/>
      <c r="E4" s="739"/>
      <c r="F4" s="739"/>
    </row>
    <row r="5" spans="1:7" s="261" customFormat="1" ht="42">
      <c r="A5" s="255" t="s">
        <v>1</v>
      </c>
      <c r="B5" s="255" t="s">
        <v>246</v>
      </c>
      <c r="C5" s="255" t="s">
        <v>257</v>
      </c>
      <c r="D5" s="255" t="s">
        <v>258</v>
      </c>
      <c r="E5" s="255" t="s">
        <v>249</v>
      </c>
      <c r="F5" s="269" t="s">
        <v>259</v>
      </c>
      <c r="G5" s="255" t="s">
        <v>2</v>
      </c>
    </row>
    <row r="6" spans="1:7" s="110" customFormat="1" ht="63">
      <c r="A6" s="5">
        <v>1</v>
      </c>
      <c r="B6" s="105" t="s">
        <v>957</v>
      </c>
      <c r="C6" s="5" t="s">
        <v>958</v>
      </c>
      <c r="D6" s="105" t="s">
        <v>959</v>
      </c>
      <c r="E6" s="5" t="s">
        <v>960</v>
      </c>
      <c r="F6" s="260">
        <v>400000</v>
      </c>
      <c r="G6" s="105"/>
    </row>
    <row r="7" spans="1:7" s="110" customFormat="1" ht="42">
      <c r="A7" s="5">
        <v>2</v>
      </c>
      <c r="B7" s="105" t="s">
        <v>961</v>
      </c>
      <c r="C7" s="5" t="s">
        <v>958</v>
      </c>
      <c r="D7" s="105" t="s">
        <v>962</v>
      </c>
      <c r="E7" s="5" t="s">
        <v>963</v>
      </c>
      <c r="F7" s="260">
        <v>110000</v>
      </c>
      <c r="G7" s="105"/>
    </row>
    <row r="8" spans="1:7" s="110" customFormat="1" ht="84">
      <c r="A8" s="5">
        <v>3</v>
      </c>
      <c r="B8" s="105" t="s">
        <v>964</v>
      </c>
      <c r="C8" s="5" t="s">
        <v>965</v>
      </c>
      <c r="D8" s="105" t="s">
        <v>966</v>
      </c>
      <c r="E8" s="5" t="s">
        <v>967</v>
      </c>
      <c r="F8" s="260">
        <v>400000</v>
      </c>
      <c r="G8" s="105"/>
    </row>
    <row r="9" spans="1:7" s="110" customFormat="1" ht="63">
      <c r="A9" s="5">
        <v>4</v>
      </c>
      <c r="B9" s="105" t="s">
        <v>968</v>
      </c>
      <c r="C9" s="5"/>
      <c r="D9" s="105" t="s">
        <v>969</v>
      </c>
      <c r="E9" s="5" t="s">
        <v>970</v>
      </c>
      <c r="F9" s="260">
        <v>350000</v>
      </c>
      <c r="G9" s="105"/>
    </row>
    <row r="10" spans="1:7" s="110" customFormat="1" ht="42">
      <c r="A10" s="5">
        <v>5</v>
      </c>
      <c r="B10" s="105" t="s">
        <v>971</v>
      </c>
      <c r="C10" s="5" t="s">
        <v>965</v>
      </c>
      <c r="D10" s="105" t="s">
        <v>972</v>
      </c>
      <c r="E10" s="5" t="s">
        <v>864</v>
      </c>
      <c r="F10" s="260">
        <v>440000</v>
      </c>
      <c r="G10" s="105"/>
    </row>
    <row r="11" spans="1:7" s="110" customFormat="1" ht="84">
      <c r="A11" s="5">
        <v>6</v>
      </c>
      <c r="B11" s="105" t="s">
        <v>973</v>
      </c>
      <c r="C11" s="5" t="s">
        <v>965</v>
      </c>
      <c r="D11" s="105" t="s">
        <v>974</v>
      </c>
      <c r="E11" s="5" t="s">
        <v>864</v>
      </c>
      <c r="F11" s="260">
        <v>440000</v>
      </c>
      <c r="G11" s="105"/>
    </row>
    <row r="12" spans="1:7" s="110" customFormat="1" ht="42">
      <c r="A12" s="129">
        <v>7</v>
      </c>
      <c r="B12" s="270" t="s">
        <v>975</v>
      </c>
      <c r="C12" s="271" t="s">
        <v>958</v>
      </c>
      <c r="D12" s="270" t="s">
        <v>969</v>
      </c>
      <c r="E12" s="753" t="s">
        <v>864</v>
      </c>
      <c r="F12" s="272">
        <v>27500</v>
      </c>
      <c r="G12" s="271"/>
    </row>
    <row r="13" spans="1:7" ht="63">
      <c r="A13" s="273">
        <v>7</v>
      </c>
      <c r="B13" s="274" t="s">
        <v>976</v>
      </c>
      <c r="C13" s="275"/>
      <c r="D13" s="274" t="s">
        <v>977</v>
      </c>
      <c r="E13" s="754"/>
      <c r="F13" s="276">
        <v>220000</v>
      </c>
      <c r="G13" s="277"/>
    </row>
    <row r="14" spans="1:7" ht="42">
      <c r="A14" s="387">
        <v>7</v>
      </c>
      <c r="B14" s="388" t="s">
        <v>978</v>
      </c>
      <c r="C14" s="389"/>
      <c r="D14" s="388" t="s">
        <v>979</v>
      </c>
      <c r="E14" s="755"/>
      <c r="F14" s="390">
        <v>220000</v>
      </c>
      <c r="G14" s="391"/>
    </row>
    <row r="15" spans="1:7" ht="42">
      <c r="A15" s="117">
        <v>8</v>
      </c>
      <c r="B15" s="105" t="s">
        <v>980</v>
      </c>
      <c r="C15" s="117" t="s">
        <v>965</v>
      </c>
      <c r="D15" s="105" t="s">
        <v>981</v>
      </c>
      <c r="E15" s="5" t="s">
        <v>864</v>
      </c>
      <c r="F15" s="262">
        <v>990000</v>
      </c>
      <c r="G15" s="253"/>
    </row>
    <row r="16" spans="1:7" ht="84">
      <c r="A16" s="117">
        <v>9</v>
      </c>
      <c r="B16" s="105" t="s">
        <v>982</v>
      </c>
      <c r="C16" s="117" t="s">
        <v>965</v>
      </c>
      <c r="D16" s="105" t="s">
        <v>966</v>
      </c>
      <c r="E16" s="5" t="s">
        <v>864</v>
      </c>
      <c r="F16" s="262">
        <v>888316</v>
      </c>
      <c r="G16" s="253"/>
    </row>
    <row r="17" spans="1:7" ht="63">
      <c r="A17" s="117">
        <v>10</v>
      </c>
      <c r="B17" s="105" t="s">
        <v>983</v>
      </c>
      <c r="C17" s="117" t="s">
        <v>965</v>
      </c>
      <c r="D17" s="105" t="s">
        <v>984</v>
      </c>
      <c r="E17" s="5" t="s">
        <v>864</v>
      </c>
      <c r="F17" s="262">
        <v>800000</v>
      </c>
      <c r="G17" s="253"/>
    </row>
    <row r="18" spans="1:7" ht="63">
      <c r="A18" s="117">
        <v>11</v>
      </c>
      <c r="B18" s="105" t="s">
        <v>985</v>
      </c>
      <c r="C18" s="117" t="s">
        <v>965</v>
      </c>
      <c r="D18" s="105" t="s">
        <v>986</v>
      </c>
      <c r="E18" s="5" t="s">
        <v>864</v>
      </c>
      <c r="F18" s="262">
        <v>990000</v>
      </c>
      <c r="G18" s="253"/>
    </row>
    <row r="19" spans="1:7" ht="42">
      <c r="A19" s="117">
        <v>12</v>
      </c>
      <c r="B19" s="105" t="s">
        <v>987</v>
      </c>
      <c r="C19" s="117" t="s">
        <v>965</v>
      </c>
      <c r="D19" s="105" t="s">
        <v>988</v>
      </c>
      <c r="E19" s="5" t="s">
        <v>864</v>
      </c>
      <c r="F19" s="262">
        <v>440000</v>
      </c>
      <c r="G19" s="253"/>
    </row>
    <row r="20" spans="1:7" ht="63">
      <c r="A20" s="117">
        <v>13</v>
      </c>
      <c r="B20" s="105" t="s">
        <v>989</v>
      </c>
      <c r="C20" s="117" t="s">
        <v>958</v>
      </c>
      <c r="D20" s="105" t="s">
        <v>990</v>
      </c>
      <c r="E20" s="5" t="s">
        <v>967</v>
      </c>
      <c r="F20" s="262">
        <v>400000</v>
      </c>
      <c r="G20" s="253"/>
    </row>
  </sheetData>
  <sheetProtection/>
  <mergeCells count="5">
    <mergeCell ref="A1:G1"/>
    <mergeCell ref="A2:G2"/>
    <mergeCell ref="A3:G3"/>
    <mergeCell ref="A4:F4"/>
    <mergeCell ref="E12:E14"/>
  </mergeCells>
  <printOptions horizontalCentered="1"/>
  <pageMargins left="0.35433070866141736" right="0.31496062992125984" top="0.6299212598425197" bottom="0.5905511811023623" header="0.35433070866141736" footer="0.35433070866141736"/>
  <pageSetup firstPageNumber="56" useFirstPageNumber="1" horizontalDpi="600" verticalDpi="600" orientation="landscape" paperSize="9" scale="80" r:id="rId1"/>
  <headerFooter alignWithMargins="0">
    <oddFooter>&amp;R&amp;14A-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8"/>
  <sheetViews>
    <sheetView view="pageBreakPreview" zoomScale="85" zoomScaleNormal="75" zoomScaleSheetLayoutView="85" zoomScalePageLayoutView="0" workbookViewId="0" topLeftCell="A10">
      <selection activeCell="C12" sqref="C12"/>
    </sheetView>
  </sheetViews>
  <sheetFormatPr defaultColWidth="9.140625" defaultRowHeight="12.75"/>
  <cols>
    <col min="1" max="1" width="6.7109375" style="40" customWidth="1"/>
    <col min="2" max="2" width="46.7109375" style="1" customWidth="1"/>
    <col min="3" max="3" width="23.140625" style="1" customWidth="1"/>
    <col min="4" max="4" width="34.421875" style="1" customWidth="1"/>
    <col min="5" max="5" width="25.8515625" style="1" customWidth="1"/>
    <col min="6" max="6" width="23.00390625" style="1" customWidth="1"/>
    <col min="7" max="7" width="15.8515625" style="1" customWidth="1"/>
    <col min="8" max="16384" width="9.140625" style="1" customWidth="1"/>
  </cols>
  <sheetData>
    <row r="1" spans="1:7" s="256" customFormat="1" ht="24" customHeight="1">
      <c r="A1" s="249" t="s">
        <v>260</v>
      </c>
      <c r="E1" s="756" t="s">
        <v>261</v>
      </c>
      <c r="F1" s="756"/>
      <c r="G1" s="756"/>
    </row>
    <row r="2" spans="1:7" ht="24" customHeight="1">
      <c r="A2" s="689" t="s">
        <v>262</v>
      </c>
      <c r="B2" s="689"/>
      <c r="C2" s="689"/>
      <c r="D2" s="689"/>
      <c r="E2" s="689"/>
      <c r="F2" s="689"/>
      <c r="G2" s="689"/>
    </row>
    <row r="3" spans="1:7" ht="24" customHeight="1">
      <c r="A3" s="698" t="s">
        <v>479</v>
      </c>
      <c r="B3" s="698"/>
      <c r="C3" s="698"/>
      <c r="D3" s="698"/>
      <c r="E3" s="698"/>
      <c r="F3" s="246"/>
      <c r="G3" s="36"/>
    </row>
    <row r="4" spans="1:7" s="141" customFormat="1" ht="21">
      <c r="A4" s="140" t="s">
        <v>1</v>
      </c>
      <c r="B4" s="140" t="s">
        <v>246</v>
      </c>
      <c r="C4" s="140" t="s">
        <v>257</v>
      </c>
      <c r="D4" s="140" t="s">
        <v>263</v>
      </c>
      <c r="E4" s="140" t="s">
        <v>249</v>
      </c>
      <c r="F4" s="102" t="s">
        <v>264</v>
      </c>
      <c r="G4" s="140" t="s">
        <v>2</v>
      </c>
    </row>
    <row r="5" spans="1:7" s="106" customFormat="1" ht="42">
      <c r="A5" s="5">
        <v>1</v>
      </c>
      <c r="B5" s="266" t="s">
        <v>911</v>
      </c>
      <c r="C5" s="105" t="s">
        <v>1232</v>
      </c>
      <c r="D5" s="105" t="s">
        <v>991</v>
      </c>
      <c r="E5" s="105" t="s">
        <v>912</v>
      </c>
      <c r="F5" s="264">
        <v>3000000</v>
      </c>
      <c r="G5" s="105"/>
    </row>
    <row r="6" spans="1:7" s="106" customFormat="1" ht="63">
      <c r="A6" s="5">
        <v>2</v>
      </c>
      <c r="B6" s="105" t="s">
        <v>992</v>
      </c>
      <c r="C6" s="105" t="s">
        <v>1203</v>
      </c>
      <c r="D6" s="105" t="s">
        <v>993</v>
      </c>
      <c r="E6" s="105" t="s">
        <v>906</v>
      </c>
      <c r="F6" s="264">
        <v>200000</v>
      </c>
      <c r="G6" s="105"/>
    </row>
    <row r="7" spans="1:7" s="106" customFormat="1" ht="84">
      <c r="A7" s="5">
        <v>3</v>
      </c>
      <c r="B7" s="105" t="s">
        <v>905</v>
      </c>
      <c r="C7" s="105" t="s">
        <v>907</v>
      </c>
      <c r="D7" s="105" t="s">
        <v>994</v>
      </c>
      <c r="E7" s="105" t="s">
        <v>906</v>
      </c>
      <c r="F7" s="264">
        <v>400000</v>
      </c>
      <c r="G7" s="105"/>
    </row>
    <row r="8" spans="1:7" s="106" customFormat="1" ht="42">
      <c r="A8" s="5">
        <v>4</v>
      </c>
      <c r="B8" s="266" t="s">
        <v>908</v>
      </c>
      <c r="C8" s="105" t="s">
        <v>909</v>
      </c>
      <c r="D8" s="105" t="s">
        <v>995</v>
      </c>
      <c r="E8" s="105" t="s">
        <v>906</v>
      </c>
      <c r="F8" s="264">
        <v>394600</v>
      </c>
      <c r="G8" s="105"/>
    </row>
    <row r="9" spans="1:7" s="106" customFormat="1" ht="63">
      <c r="A9" s="5">
        <v>5</v>
      </c>
      <c r="B9" s="267" t="s">
        <v>910</v>
      </c>
      <c r="C9" s="266" t="s">
        <v>1204</v>
      </c>
      <c r="D9" s="105" t="s">
        <v>996</v>
      </c>
      <c r="E9" s="105" t="s">
        <v>997</v>
      </c>
      <c r="F9" s="264">
        <v>460000</v>
      </c>
      <c r="G9" s="105"/>
    </row>
    <row r="10" spans="1:7" s="106" customFormat="1" ht="42">
      <c r="A10" s="5">
        <v>6</v>
      </c>
      <c r="B10" s="266" t="s">
        <v>913</v>
      </c>
      <c r="C10" s="268" t="s">
        <v>1205</v>
      </c>
      <c r="D10" s="105" t="s">
        <v>998</v>
      </c>
      <c r="E10" s="105" t="s">
        <v>914</v>
      </c>
      <c r="F10" s="264">
        <v>11420</v>
      </c>
      <c r="G10" s="105"/>
    </row>
    <row r="11" spans="1:7" s="106" customFormat="1" ht="84">
      <c r="A11" s="5">
        <v>7</v>
      </c>
      <c r="B11" s="267" t="s">
        <v>901</v>
      </c>
      <c r="C11" s="105" t="s">
        <v>1202</v>
      </c>
      <c r="D11" s="105" t="s">
        <v>999</v>
      </c>
      <c r="E11" s="105" t="s">
        <v>1000</v>
      </c>
      <c r="F11" s="264">
        <v>1200000</v>
      </c>
      <c r="G11" s="105"/>
    </row>
    <row r="12" spans="1:7" s="106" customFormat="1" ht="84">
      <c r="A12" s="5">
        <v>8</v>
      </c>
      <c r="B12" s="266" t="s">
        <v>903</v>
      </c>
      <c r="C12" s="105" t="s">
        <v>1321</v>
      </c>
      <c r="D12" s="105" t="s">
        <v>1001</v>
      </c>
      <c r="E12" s="105" t="s">
        <v>1000</v>
      </c>
      <c r="F12" s="264">
        <v>480000</v>
      </c>
      <c r="G12" s="105"/>
    </row>
    <row r="13" spans="1:7" s="110" customFormat="1" ht="21">
      <c r="A13" s="254"/>
      <c r="B13" s="263"/>
      <c r="C13" s="263"/>
      <c r="D13" s="263"/>
      <c r="E13" s="263"/>
      <c r="F13" s="263"/>
      <c r="G13" s="263"/>
    </row>
    <row r="14" ht="21">
      <c r="A14" s="1"/>
    </row>
    <row r="15" ht="21">
      <c r="A15" s="1"/>
    </row>
    <row r="16" ht="21">
      <c r="A16" s="1"/>
    </row>
    <row r="17" ht="21">
      <c r="A17" s="1"/>
    </row>
    <row r="18" ht="21">
      <c r="A18" s="1"/>
    </row>
  </sheetData>
  <sheetProtection/>
  <mergeCells count="3">
    <mergeCell ref="A2:G2"/>
    <mergeCell ref="A3:E3"/>
    <mergeCell ref="E1:G1"/>
  </mergeCells>
  <printOptions horizontalCentered="1"/>
  <pageMargins left="0.3937007874015748" right="0.3937007874015748" top="0.6692913385826772" bottom="0.15748031496062992" header="0.6692913385826772" footer="0.31496062992125984"/>
  <pageSetup firstPageNumber="58" useFirstPageNumber="1" horizontalDpi="600" verticalDpi="600" orientation="landscape" paperSize="9" scale="80" r:id="rId1"/>
  <headerFooter>
    <oddFooter>&amp;R&amp;14A-  &amp;P</oddFooter>
  </headerFooter>
  <rowBreaks count="1" manualBreakCount="1">
    <brk id="12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"/>
  <sheetViews>
    <sheetView view="pageBreakPreview" zoomScaleNormal="75" zoomScaleSheetLayoutView="100" zoomScalePageLayoutView="0" workbookViewId="0" topLeftCell="A1">
      <selection activeCell="D6" sqref="D6"/>
    </sheetView>
  </sheetViews>
  <sheetFormatPr defaultColWidth="9.140625" defaultRowHeight="34.5" customHeight="1"/>
  <cols>
    <col min="1" max="1" width="6.421875" style="161" customWidth="1"/>
    <col min="2" max="2" width="42.28125" style="162" customWidth="1"/>
    <col min="3" max="3" width="40.57421875" style="162" customWidth="1"/>
    <col min="4" max="4" width="17.57421875" style="162" customWidth="1"/>
    <col min="5" max="5" width="19.140625" style="162" customWidth="1"/>
    <col min="6" max="6" width="34.57421875" style="162" customWidth="1"/>
    <col min="7" max="7" width="11.140625" style="162" customWidth="1"/>
    <col min="8" max="16384" width="9.140625" style="162" customWidth="1"/>
  </cols>
  <sheetData>
    <row r="1" spans="1:7" s="68" customFormat="1" ht="34.5" customHeight="1">
      <c r="A1" s="156" t="s">
        <v>284</v>
      </c>
      <c r="B1" s="156"/>
      <c r="C1" s="156"/>
      <c r="D1" s="156"/>
      <c r="E1" s="156"/>
      <c r="F1" s="156"/>
      <c r="G1" s="157" t="s">
        <v>120</v>
      </c>
    </row>
    <row r="2" spans="1:7" s="68" customFormat="1" ht="31.5" customHeight="1">
      <c r="A2" s="757" t="s">
        <v>285</v>
      </c>
      <c r="B2" s="757"/>
      <c r="C2" s="757"/>
      <c r="D2" s="757"/>
      <c r="E2" s="757"/>
      <c r="F2" s="757"/>
      <c r="G2" s="757"/>
    </row>
    <row r="3" spans="1:7" s="159" customFormat="1" ht="31.5" customHeight="1">
      <c r="A3" s="758" t="s">
        <v>479</v>
      </c>
      <c r="B3" s="758"/>
      <c r="C3" s="758"/>
      <c r="D3" s="758"/>
      <c r="E3" s="758"/>
      <c r="F3" s="758"/>
      <c r="G3" s="158"/>
    </row>
    <row r="4" spans="1:7" s="160" customFormat="1" ht="77.25" customHeight="1">
      <c r="A4" s="102" t="s">
        <v>28</v>
      </c>
      <c r="B4" s="102" t="s">
        <v>286</v>
      </c>
      <c r="C4" s="102" t="s">
        <v>287</v>
      </c>
      <c r="D4" s="102" t="s">
        <v>288</v>
      </c>
      <c r="E4" s="102" t="s">
        <v>119</v>
      </c>
      <c r="F4" s="102" t="s">
        <v>92</v>
      </c>
      <c r="G4" s="140" t="s">
        <v>2</v>
      </c>
    </row>
    <row r="5" spans="1:7" s="106" customFormat="1" ht="84">
      <c r="A5" s="94">
        <v>1</v>
      </c>
      <c r="B5" s="107" t="s">
        <v>1243</v>
      </c>
      <c r="C5" s="105" t="s">
        <v>1244</v>
      </c>
      <c r="D5" s="457">
        <v>239680</v>
      </c>
      <c r="E5" s="94" t="s">
        <v>867</v>
      </c>
      <c r="F5" s="107" t="s">
        <v>1245</v>
      </c>
      <c r="G5" s="94"/>
    </row>
    <row r="6" ht="32.25" customHeight="1"/>
  </sheetData>
  <sheetProtection/>
  <mergeCells count="2">
    <mergeCell ref="A2:G2"/>
    <mergeCell ref="A3:F3"/>
  </mergeCells>
  <printOptions horizontalCentered="1"/>
  <pageMargins left="0.4330708661417323" right="0.4330708661417323" top="0.6299212598425197" bottom="0.35433070866141736" header="0.31496062992125984" footer="0.4330708661417323"/>
  <pageSetup firstPageNumber="59" useFirstPageNumber="1" horizontalDpi="600" verticalDpi="600" orientation="landscape" paperSize="9" scale="80" r:id="rId1"/>
  <headerFooter alignWithMargins="0">
    <oddFooter>&amp;R&amp;14A- 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2:G7"/>
  <sheetViews>
    <sheetView view="pageBreakPreview" zoomScaleNormal="75" zoomScaleSheetLayoutView="100" zoomScalePageLayoutView="80" workbookViewId="0" topLeftCell="A2">
      <selection activeCell="B5" sqref="B5"/>
    </sheetView>
  </sheetViews>
  <sheetFormatPr defaultColWidth="9.140625" defaultRowHeight="24.75" customHeight="1"/>
  <cols>
    <col min="1" max="1" width="6.8515625" style="15" customWidth="1"/>
    <col min="2" max="2" width="65.00390625" style="15" customWidth="1"/>
    <col min="3" max="3" width="31.421875" style="15" customWidth="1"/>
    <col min="4" max="4" width="27.8515625" style="15" customWidth="1"/>
    <col min="5" max="5" width="25.57421875" style="15" customWidth="1"/>
    <col min="6" max="6" width="17.7109375" style="15" customWidth="1"/>
    <col min="7" max="16384" width="9.140625" style="15" customWidth="1"/>
  </cols>
  <sheetData>
    <row r="1" ht="12" customHeight="1"/>
    <row r="2" spans="1:6" ht="24.75" customHeight="1">
      <c r="A2" s="20" t="s">
        <v>197</v>
      </c>
      <c r="B2" s="20"/>
      <c r="C2" s="20"/>
      <c r="D2" s="20"/>
      <c r="E2" s="759"/>
      <c r="F2" s="759"/>
    </row>
    <row r="3" spans="1:6" ht="24.75" customHeight="1">
      <c r="A3" s="684" t="s">
        <v>198</v>
      </c>
      <c r="B3" s="684"/>
      <c r="C3" s="684"/>
      <c r="D3" s="684"/>
      <c r="E3" s="20"/>
      <c r="F3" s="20"/>
    </row>
    <row r="4" spans="1:7" s="1" customFormat="1" ht="21">
      <c r="A4" s="711" t="s">
        <v>479</v>
      </c>
      <c r="B4" s="711"/>
      <c r="C4" s="711"/>
      <c r="D4" s="711"/>
      <c r="E4" s="711"/>
      <c r="F4" s="246"/>
      <c r="G4" s="36"/>
    </row>
    <row r="5" spans="1:6" s="8" customFormat="1" ht="27" customHeight="1">
      <c r="A5" s="70" t="s">
        <v>1</v>
      </c>
      <c r="B5" s="12" t="s">
        <v>193</v>
      </c>
      <c r="C5" s="12" t="s">
        <v>194</v>
      </c>
      <c r="D5" s="12" t="s">
        <v>119</v>
      </c>
      <c r="E5" s="70" t="s">
        <v>195</v>
      </c>
      <c r="F5" s="70" t="s">
        <v>2</v>
      </c>
    </row>
    <row r="6" spans="1:6" s="265" customFormat="1" ht="24.75" customHeight="1">
      <c r="A6" s="589">
        <v>1</v>
      </c>
      <c r="B6" s="487" t="s">
        <v>1242</v>
      </c>
      <c r="C6" s="590" t="s">
        <v>1247</v>
      </c>
      <c r="D6" s="487" t="s">
        <v>1242</v>
      </c>
      <c r="E6" s="487" t="s">
        <v>1242</v>
      </c>
      <c r="F6" s="487" t="s">
        <v>1242</v>
      </c>
    </row>
    <row r="7" spans="1:6" ht="24.75" customHeight="1">
      <c r="A7" s="589">
        <v>2</v>
      </c>
      <c r="B7" s="487"/>
      <c r="C7" s="590"/>
      <c r="D7" s="487"/>
      <c r="E7" s="487"/>
      <c r="F7" s="487"/>
    </row>
  </sheetData>
  <sheetProtection/>
  <mergeCells count="3">
    <mergeCell ref="E2:F2"/>
    <mergeCell ref="A3:D3"/>
    <mergeCell ref="A4:E4"/>
  </mergeCells>
  <printOptions horizontalCentered="1"/>
  <pageMargins left="0.31496062992125984" right="0.4330708661417323" top="0.8267716535433072" bottom="0.7480314960629921" header="0.5118110236220472" footer="0.5118110236220472"/>
  <pageSetup firstPageNumber="60" useFirstPageNumber="1" horizontalDpi="600" verticalDpi="600" orientation="landscape" paperSize="9" scale="71" r:id="rId1"/>
  <headerFooter alignWithMargins="0">
    <oddFooter>&amp;R&amp;14A- 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1"/>
  </sheetPr>
  <dimension ref="A1:F6"/>
  <sheetViews>
    <sheetView view="pageBreakPreview" zoomScaleNormal="75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7.00390625" style="40" customWidth="1"/>
    <col min="2" max="2" width="49.8515625" style="1" customWidth="1"/>
    <col min="3" max="3" width="15.57421875" style="1" customWidth="1"/>
    <col min="4" max="4" width="29.57421875" style="1" customWidth="1"/>
    <col min="5" max="5" width="34.140625" style="1" customWidth="1"/>
    <col min="6" max="6" width="21.28125" style="1" customWidth="1"/>
    <col min="7" max="16384" width="9.140625" style="1" customWidth="1"/>
  </cols>
  <sheetData>
    <row r="1" spans="1:6" s="125" customFormat="1" ht="22.5" customHeight="1">
      <c r="A1" s="745" t="s">
        <v>265</v>
      </c>
      <c r="B1" s="745"/>
      <c r="F1" s="121"/>
    </row>
    <row r="2" spans="1:6" ht="22.5" customHeight="1">
      <c r="A2" s="745" t="s">
        <v>266</v>
      </c>
      <c r="B2" s="745"/>
      <c r="C2" s="745"/>
      <c r="D2" s="745"/>
      <c r="E2" s="745"/>
      <c r="F2" s="745"/>
    </row>
    <row r="3" spans="1:6" ht="22.5" customHeight="1">
      <c r="A3" s="698" t="s">
        <v>479</v>
      </c>
      <c r="B3" s="698"/>
      <c r="C3" s="698"/>
      <c r="D3" s="698"/>
      <c r="E3" s="698"/>
      <c r="F3" s="698"/>
    </row>
    <row r="4" spans="1:6" s="141" customFormat="1" ht="63">
      <c r="A4" s="12" t="s">
        <v>28</v>
      </c>
      <c r="B4" s="12" t="s">
        <v>267</v>
      </c>
      <c r="C4" s="70" t="s">
        <v>268</v>
      </c>
      <c r="D4" s="70" t="s">
        <v>119</v>
      </c>
      <c r="E4" s="12" t="s">
        <v>269</v>
      </c>
      <c r="F4" s="70" t="s">
        <v>2</v>
      </c>
    </row>
    <row r="5" spans="1:6" s="110" customFormat="1" ht="28.5" customHeight="1">
      <c r="A5" s="41">
        <v>1</v>
      </c>
      <c r="B5" s="458" t="s">
        <v>14</v>
      </c>
      <c r="C5" s="458" t="s">
        <v>14</v>
      </c>
      <c r="D5" s="458" t="s">
        <v>14</v>
      </c>
      <c r="E5" s="458" t="s">
        <v>14</v>
      </c>
      <c r="F5" s="133"/>
    </row>
    <row r="6" spans="1:6" s="110" customFormat="1" ht="28.5" customHeight="1">
      <c r="A6" s="41">
        <v>2</v>
      </c>
      <c r="B6" s="142"/>
      <c r="C6" s="139"/>
      <c r="D6" s="103"/>
      <c r="E6" s="103"/>
      <c r="F6" s="103"/>
    </row>
  </sheetData>
  <sheetProtection/>
  <mergeCells count="3">
    <mergeCell ref="A1:B1"/>
    <mergeCell ref="A2:F2"/>
    <mergeCell ref="A3:F3"/>
  </mergeCells>
  <printOptions horizontalCentered="1"/>
  <pageMargins left="0.35433070866141736" right="0.31496062992125984" top="0.8267716535433072" bottom="0.35433070866141736" header="0.31496062992125984" footer="0.5511811023622047"/>
  <pageSetup firstPageNumber="61" useFirstPageNumber="1" horizontalDpi="600" verticalDpi="600" orientation="landscape" paperSize="9" scale="80" r:id="rId1"/>
  <headerFooter alignWithMargins="0">
    <oddFooter>&amp;R&amp;14A- 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view="pageBreakPreview" zoomScaleNormal="75" zoomScaleSheetLayoutView="100" zoomScalePageLayoutView="90" workbookViewId="0" topLeftCell="A1">
      <selection activeCell="F7" sqref="F7"/>
    </sheetView>
  </sheetViews>
  <sheetFormatPr defaultColWidth="10.421875" defaultRowHeight="34.5" customHeight="1"/>
  <cols>
    <col min="1" max="1" width="7.57421875" style="96" customWidth="1"/>
    <col min="2" max="2" width="28.421875" style="68" customWidth="1"/>
    <col min="3" max="3" width="36.421875" style="68" customWidth="1"/>
    <col min="4" max="4" width="33.8515625" style="68" customWidth="1"/>
    <col min="5" max="5" width="23.57421875" style="96" customWidth="1"/>
    <col min="6" max="6" width="29.8515625" style="68" customWidth="1"/>
    <col min="7" max="7" width="10.7109375" style="68" customWidth="1"/>
    <col min="8" max="16384" width="10.421875" style="68" customWidth="1"/>
  </cols>
  <sheetData>
    <row r="1" spans="1:7" s="69" customFormat="1" ht="29.25" customHeight="1">
      <c r="A1" s="760" t="s">
        <v>289</v>
      </c>
      <c r="B1" s="760"/>
      <c r="C1" s="760"/>
      <c r="D1" s="760"/>
      <c r="E1" s="760"/>
      <c r="F1" s="760"/>
      <c r="G1" s="760"/>
    </row>
    <row r="2" spans="1:7" s="69" customFormat="1" ht="29.25" customHeight="1">
      <c r="A2" s="761" t="s">
        <v>265</v>
      </c>
      <c r="B2" s="761"/>
      <c r="C2" s="761"/>
      <c r="D2" s="761"/>
      <c r="E2" s="761"/>
      <c r="F2" s="761"/>
      <c r="G2" s="761"/>
    </row>
    <row r="3" spans="1:7" s="69" customFormat="1" ht="29.25" customHeight="1">
      <c r="A3" s="757" t="s">
        <v>290</v>
      </c>
      <c r="B3" s="757"/>
      <c r="C3" s="757"/>
      <c r="D3" s="163"/>
      <c r="E3" s="164"/>
      <c r="F3" s="163"/>
      <c r="G3" s="163"/>
    </row>
    <row r="4" spans="1:7" s="69" customFormat="1" ht="29.25" customHeight="1">
      <c r="A4" s="758" t="s">
        <v>479</v>
      </c>
      <c r="B4" s="758"/>
      <c r="C4" s="758"/>
      <c r="D4" s="758"/>
      <c r="E4" s="758"/>
      <c r="F4" s="758"/>
      <c r="G4" s="158"/>
    </row>
    <row r="5" spans="1:7" s="165" customFormat="1" ht="60" customHeight="1">
      <c r="A5" s="12" t="s">
        <v>28</v>
      </c>
      <c r="B5" s="12" t="s">
        <v>291</v>
      </c>
      <c r="C5" s="12" t="s">
        <v>292</v>
      </c>
      <c r="D5" s="12" t="s">
        <v>287</v>
      </c>
      <c r="E5" s="70" t="s">
        <v>293</v>
      </c>
      <c r="F5" s="70" t="s">
        <v>119</v>
      </c>
      <c r="G5" s="70" t="s">
        <v>2</v>
      </c>
    </row>
    <row r="6" spans="1:7" ht="42">
      <c r="A6" s="5">
        <v>1</v>
      </c>
      <c r="B6" s="146" t="s">
        <v>1207</v>
      </c>
      <c r="C6" s="359" t="s">
        <v>1208</v>
      </c>
      <c r="D6" s="146" t="s">
        <v>1332</v>
      </c>
      <c r="E6" s="5" t="s">
        <v>1209</v>
      </c>
      <c r="F6" s="146" t="s">
        <v>1210</v>
      </c>
      <c r="G6" s="362" t="s">
        <v>294</v>
      </c>
    </row>
    <row r="7" spans="1:7" s="112" customFormat="1" ht="63">
      <c r="A7" s="117">
        <v>2</v>
      </c>
      <c r="B7" s="360" t="s">
        <v>1211</v>
      </c>
      <c r="C7" s="359" t="s">
        <v>1208</v>
      </c>
      <c r="D7" s="105" t="s">
        <v>1333</v>
      </c>
      <c r="E7" s="361" t="s">
        <v>1212</v>
      </c>
      <c r="F7" s="105" t="s">
        <v>1281</v>
      </c>
      <c r="G7" s="363" t="s">
        <v>1213</v>
      </c>
    </row>
  </sheetData>
  <sheetProtection/>
  <mergeCells count="4">
    <mergeCell ref="A1:G1"/>
    <mergeCell ref="A2:G2"/>
    <mergeCell ref="A3:C3"/>
    <mergeCell ref="A4:F4"/>
  </mergeCells>
  <printOptions horizontalCentered="1"/>
  <pageMargins left="0.1968503937007874" right="0.15748031496062992" top="0.7480314960629921" bottom="0.15748031496062992" header="0.6692913385826772" footer="0.3937007874015748"/>
  <pageSetup firstPageNumber="62" useFirstPageNumber="1" horizontalDpi="600" verticalDpi="600" orientation="landscape" paperSize="9" scale="80" r:id="rId1"/>
  <headerFooter alignWithMargins="0">
    <oddFooter>&amp;R&amp;14A-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"/>
  <sheetViews>
    <sheetView view="pageBreakPreview" zoomScaleSheetLayoutView="100" zoomScalePageLayoutView="0" workbookViewId="0" topLeftCell="A1">
      <pane ySplit="4" topLeftCell="A17" activePane="bottomLeft" state="frozen"/>
      <selection pane="topLeft" activeCell="A3" sqref="A3:D3"/>
      <selection pane="bottomLeft" activeCell="D12" sqref="D12"/>
    </sheetView>
  </sheetViews>
  <sheetFormatPr defaultColWidth="30.57421875" defaultRowHeight="34.5" customHeight="1"/>
  <cols>
    <col min="1" max="1" width="6.28125" style="16" customWidth="1"/>
    <col min="2" max="2" width="15.140625" style="16" customWidth="1"/>
    <col min="3" max="3" width="19.140625" style="15" customWidth="1"/>
    <col min="4" max="4" width="15.421875" style="15" customWidth="1"/>
    <col min="5" max="5" width="24.7109375" style="15" customWidth="1"/>
    <col min="6" max="6" width="7.7109375" style="16" customWidth="1"/>
    <col min="7" max="7" width="26.57421875" style="16" customWidth="1"/>
    <col min="8" max="8" width="7.140625" style="16" customWidth="1"/>
    <col min="9" max="9" width="31.140625" style="15" customWidth="1"/>
    <col min="10" max="10" width="8.421875" style="16" customWidth="1"/>
    <col min="11" max="11" width="8.00390625" style="15" customWidth="1"/>
    <col min="12" max="16384" width="30.57421875" style="15" customWidth="1"/>
  </cols>
  <sheetData>
    <row r="1" spans="1:11" ht="23.25" customHeight="1">
      <c r="A1" s="683" t="s">
        <v>30</v>
      </c>
      <c r="B1" s="683"/>
      <c r="C1" s="683"/>
      <c r="D1" s="683"/>
      <c r="E1" s="683"/>
      <c r="F1" s="683"/>
      <c r="G1" s="683"/>
      <c r="H1" s="683"/>
      <c r="I1" s="18"/>
      <c r="J1" s="282" t="s">
        <v>464</v>
      </c>
      <c r="K1" s="39"/>
    </row>
    <row r="2" spans="1:11" ht="23.25" customHeight="1">
      <c r="A2" s="684" t="s">
        <v>29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</row>
    <row r="3" spans="1:10" s="90" customFormat="1" ht="21.75" customHeight="1">
      <c r="A3" s="285" t="s">
        <v>479</v>
      </c>
      <c r="B3" s="282"/>
      <c r="C3" s="19"/>
      <c r="D3" s="19"/>
      <c r="F3" s="16"/>
      <c r="G3" s="16"/>
      <c r="H3" s="16"/>
      <c r="J3" s="16"/>
    </row>
    <row r="4" spans="1:11" s="92" customFormat="1" ht="42" customHeight="1">
      <c r="A4" s="286" t="s">
        <v>28</v>
      </c>
      <c r="B4" s="286" t="s">
        <v>27</v>
      </c>
      <c r="C4" s="685" t="s">
        <v>26</v>
      </c>
      <c r="D4" s="685"/>
      <c r="E4" s="286" t="s">
        <v>25</v>
      </c>
      <c r="F4" s="286" t="s">
        <v>23</v>
      </c>
      <c r="G4" s="286" t="s">
        <v>24</v>
      </c>
      <c r="H4" s="286" t="s">
        <v>23</v>
      </c>
      <c r="I4" s="287" t="s">
        <v>22</v>
      </c>
      <c r="J4" s="286" t="s">
        <v>21</v>
      </c>
      <c r="K4" s="286" t="s">
        <v>2</v>
      </c>
    </row>
    <row r="5" spans="1:11" s="91" customFormat="1" ht="20.25" customHeight="1">
      <c r="A5" s="93">
        <v>1</v>
      </c>
      <c r="B5" s="288">
        <v>5610720001</v>
      </c>
      <c r="C5" s="283" t="s">
        <v>1002</v>
      </c>
      <c r="D5" s="283" t="s">
        <v>1003</v>
      </c>
      <c r="E5" s="283" t="s">
        <v>1004</v>
      </c>
      <c r="F5" s="283" t="s">
        <v>1005</v>
      </c>
      <c r="G5" s="284" t="s">
        <v>14</v>
      </c>
      <c r="H5" s="284" t="s">
        <v>14</v>
      </c>
      <c r="I5" s="283" t="s">
        <v>14</v>
      </c>
      <c r="J5" s="284" t="s">
        <v>1006</v>
      </c>
      <c r="K5" s="279"/>
    </row>
    <row r="6" spans="1:11" s="91" customFormat="1" ht="20.25" customHeight="1">
      <c r="A6" s="93">
        <v>2</v>
      </c>
      <c r="B6" s="288">
        <v>5610720002</v>
      </c>
      <c r="C6" s="283" t="s">
        <v>1007</v>
      </c>
      <c r="D6" s="283" t="s">
        <v>1008</v>
      </c>
      <c r="E6" s="283" t="s">
        <v>1009</v>
      </c>
      <c r="F6" s="283" t="s">
        <v>1010</v>
      </c>
      <c r="G6" s="284" t="s">
        <v>14</v>
      </c>
      <c r="H6" s="284" t="s">
        <v>14</v>
      </c>
      <c r="I6" s="283" t="s">
        <v>14</v>
      </c>
      <c r="J6" s="284" t="s">
        <v>1006</v>
      </c>
      <c r="K6" s="279"/>
    </row>
    <row r="7" spans="1:11" s="91" customFormat="1" ht="20.25" customHeight="1">
      <c r="A7" s="93">
        <v>3</v>
      </c>
      <c r="B7" s="288">
        <v>5610720004</v>
      </c>
      <c r="C7" s="283" t="s">
        <v>1011</v>
      </c>
      <c r="D7" s="283" t="s">
        <v>1012</v>
      </c>
      <c r="E7" s="283" t="s">
        <v>1009</v>
      </c>
      <c r="F7" s="283" t="s">
        <v>1013</v>
      </c>
      <c r="G7" s="284" t="s">
        <v>14</v>
      </c>
      <c r="H7" s="284" t="s">
        <v>14</v>
      </c>
      <c r="I7" s="283" t="s">
        <v>14</v>
      </c>
      <c r="J7" s="284" t="s">
        <v>1006</v>
      </c>
      <c r="K7" s="279"/>
    </row>
    <row r="8" spans="1:11" s="91" customFormat="1" ht="20.25" customHeight="1">
      <c r="A8" s="93">
        <v>4</v>
      </c>
      <c r="B8" s="288">
        <v>5610720008</v>
      </c>
      <c r="C8" s="283" t="s">
        <v>1014</v>
      </c>
      <c r="D8" s="283" t="s">
        <v>1015</v>
      </c>
      <c r="E8" s="283" t="s">
        <v>1016</v>
      </c>
      <c r="F8" s="283" t="s">
        <v>1005</v>
      </c>
      <c r="G8" s="284" t="s">
        <v>14</v>
      </c>
      <c r="H8" s="284" t="s">
        <v>14</v>
      </c>
      <c r="I8" s="283" t="s">
        <v>14</v>
      </c>
      <c r="J8" s="284" t="s">
        <v>1006</v>
      </c>
      <c r="K8" s="279"/>
    </row>
    <row r="9" spans="1:11" s="91" customFormat="1" ht="20.25" customHeight="1">
      <c r="A9" s="93">
        <v>5</v>
      </c>
      <c r="B9" s="288">
        <v>5610720009</v>
      </c>
      <c r="C9" s="283" t="s">
        <v>1017</v>
      </c>
      <c r="D9" s="283" t="s">
        <v>1018</v>
      </c>
      <c r="E9" s="283" t="s">
        <v>969</v>
      </c>
      <c r="F9" s="283" t="s">
        <v>1005</v>
      </c>
      <c r="G9" s="284" t="s">
        <v>14</v>
      </c>
      <c r="H9" s="284" t="s">
        <v>14</v>
      </c>
      <c r="I9" s="283" t="s">
        <v>14</v>
      </c>
      <c r="J9" s="284" t="s">
        <v>1006</v>
      </c>
      <c r="K9" s="279"/>
    </row>
    <row r="10" spans="1:11" s="91" customFormat="1" ht="20.25" customHeight="1">
      <c r="A10" s="93">
        <v>6</v>
      </c>
      <c r="B10" s="288">
        <v>5610720010</v>
      </c>
      <c r="C10" s="283" t="s">
        <v>1019</v>
      </c>
      <c r="D10" s="283" t="s">
        <v>1020</v>
      </c>
      <c r="E10" s="283" t="s">
        <v>1009</v>
      </c>
      <c r="F10" s="283" t="s">
        <v>1005</v>
      </c>
      <c r="G10" s="284" t="s">
        <v>14</v>
      </c>
      <c r="H10" s="284" t="s">
        <v>14</v>
      </c>
      <c r="I10" s="283" t="s">
        <v>14</v>
      </c>
      <c r="J10" s="284" t="s">
        <v>1006</v>
      </c>
      <c r="K10" s="279"/>
    </row>
    <row r="11" spans="1:11" s="91" customFormat="1" ht="20.25" customHeight="1">
      <c r="A11" s="93">
        <v>7</v>
      </c>
      <c r="B11" s="308">
        <v>5610720011</v>
      </c>
      <c r="C11" s="297" t="s">
        <v>1021</v>
      </c>
      <c r="D11" s="297" t="s">
        <v>1022</v>
      </c>
      <c r="E11" s="297" t="s">
        <v>1009</v>
      </c>
      <c r="F11" s="297" t="s">
        <v>1010</v>
      </c>
      <c r="G11" s="374" t="s">
        <v>14</v>
      </c>
      <c r="H11" s="374" t="s">
        <v>14</v>
      </c>
      <c r="I11" s="297" t="s">
        <v>14</v>
      </c>
      <c r="J11" s="374" t="s">
        <v>1006</v>
      </c>
      <c r="K11" s="279"/>
    </row>
    <row r="12" spans="1:11" s="91" customFormat="1" ht="20.25" customHeight="1">
      <c r="A12" s="93">
        <v>8</v>
      </c>
      <c r="B12" s="308">
        <v>5610720012</v>
      </c>
      <c r="C12" s="297" t="s">
        <v>1023</v>
      </c>
      <c r="D12" s="297" t="s">
        <v>1024</v>
      </c>
      <c r="E12" s="297" t="s">
        <v>1009</v>
      </c>
      <c r="F12" s="297" t="s">
        <v>1005</v>
      </c>
      <c r="G12" s="374" t="s">
        <v>14</v>
      </c>
      <c r="H12" s="374" t="s">
        <v>14</v>
      </c>
      <c r="I12" s="297" t="s">
        <v>14</v>
      </c>
      <c r="J12" s="374" t="s">
        <v>1006</v>
      </c>
      <c r="K12" s="279"/>
    </row>
    <row r="13" spans="1:11" s="91" customFormat="1" ht="20.25" customHeight="1">
      <c r="A13" s="93">
        <v>9</v>
      </c>
      <c r="B13" s="308">
        <v>5610720013</v>
      </c>
      <c r="C13" s="297" t="s">
        <v>1025</v>
      </c>
      <c r="D13" s="297" t="s">
        <v>1026</v>
      </c>
      <c r="E13" s="297" t="s">
        <v>1009</v>
      </c>
      <c r="F13" s="297" t="s">
        <v>1010</v>
      </c>
      <c r="G13" s="374" t="s">
        <v>14</v>
      </c>
      <c r="H13" s="374" t="s">
        <v>14</v>
      </c>
      <c r="I13" s="297" t="s">
        <v>14</v>
      </c>
      <c r="J13" s="374" t="s">
        <v>1006</v>
      </c>
      <c r="K13" s="279"/>
    </row>
    <row r="14" spans="1:11" s="91" customFormat="1" ht="20.25" customHeight="1">
      <c r="A14" s="93">
        <v>10</v>
      </c>
      <c r="B14" s="308">
        <v>5610720014</v>
      </c>
      <c r="C14" s="297" t="s">
        <v>1027</v>
      </c>
      <c r="D14" s="297" t="s">
        <v>1028</v>
      </c>
      <c r="E14" s="297" t="s">
        <v>1009</v>
      </c>
      <c r="F14" s="297" t="s">
        <v>1005</v>
      </c>
      <c r="G14" s="374" t="s">
        <v>14</v>
      </c>
      <c r="H14" s="374" t="s">
        <v>14</v>
      </c>
      <c r="I14" s="297" t="s">
        <v>14</v>
      </c>
      <c r="J14" s="374" t="s">
        <v>1006</v>
      </c>
      <c r="K14" s="279"/>
    </row>
    <row r="15" spans="1:11" s="91" customFormat="1" ht="20.25" customHeight="1">
      <c r="A15" s="93">
        <v>11</v>
      </c>
      <c r="B15" s="288">
        <v>5610720015</v>
      </c>
      <c r="C15" s="283" t="s">
        <v>1029</v>
      </c>
      <c r="D15" s="283" t="s">
        <v>1030</v>
      </c>
      <c r="E15" s="283" t="s">
        <v>1031</v>
      </c>
      <c r="F15" s="283" t="s">
        <v>1013</v>
      </c>
      <c r="G15" s="284" t="s">
        <v>14</v>
      </c>
      <c r="H15" s="284" t="s">
        <v>14</v>
      </c>
      <c r="I15" s="283" t="s">
        <v>14</v>
      </c>
      <c r="J15" s="284" t="s">
        <v>1006</v>
      </c>
      <c r="K15" s="279"/>
    </row>
    <row r="16" spans="1:11" s="91" customFormat="1" ht="20.25" customHeight="1">
      <c r="A16" s="93">
        <v>12</v>
      </c>
      <c r="B16" s="288">
        <v>5610720016</v>
      </c>
      <c r="C16" s="283" t="s">
        <v>1032</v>
      </c>
      <c r="D16" s="283" t="s">
        <v>1033</v>
      </c>
      <c r="E16" s="283" t="s">
        <v>1034</v>
      </c>
      <c r="F16" s="283" t="s">
        <v>1010</v>
      </c>
      <c r="G16" s="284" t="s">
        <v>14</v>
      </c>
      <c r="H16" s="284" t="s">
        <v>14</v>
      </c>
      <c r="I16" s="283" t="s">
        <v>14</v>
      </c>
      <c r="J16" s="284" t="s">
        <v>1006</v>
      </c>
      <c r="K16" s="279"/>
    </row>
    <row r="17" spans="1:11" s="91" customFormat="1" ht="20.25" customHeight="1">
      <c r="A17" s="93">
        <v>13</v>
      </c>
      <c r="B17" s="288">
        <v>5610720017</v>
      </c>
      <c r="C17" s="283" t="s">
        <v>1035</v>
      </c>
      <c r="D17" s="283" t="s">
        <v>1036</v>
      </c>
      <c r="E17" s="283" t="s">
        <v>1009</v>
      </c>
      <c r="F17" s="283" t="s">
        <v>1010</v>
      </c>
      <c r="G17" s="284" t="s">
        <v>14</v>
      </c>
      <c r="H17" s="284" t="s">
        <v>14</v>
      </c>
      <c r="I17" s="283" t="s">
        <v>14</v>
      </c>
      <c r="J17" s="284" t="s">
        <v>1006</v>
      </c>
      <c r="K17" s="279"/>
    </row>
    <row r="18" spans="1:11" s="91" customFormat="1" ht="20.25" customHeight="1">
      <c r="A18" s="93">
        <v>14</v>
      </c>
      <c r="B18" s="288">
        <v>5610720018</v>
      </c>
      <c r="C18" s="283" t="s">
        <v>1037</v>
      </c>
      <c r="D18" s="283" t="s">
        <v>1038</v>
      </c>
      <c r="E18" s="283" t="s">
        <v>1039</v>
      </c>
      <c r="F18" s="283" t="s">
        <v>1010</v>
      </c>
      <c r="G18" s="284" t="s">
        <v>14</v>
      </c>
      <c r="H18" s="284" t="s">
        <v>14</v>
      </c>
      <c r="I18" s="283" t="s">
        <v>14</v>
      </c>
      <c r="J18" s="284" t="s">
        <v>1006</v>
      </c>
      <c r="K18" s="279"/>
    </row>
    <row r="19" spans="1:11" s="91" customFormat="1" ht="20.25" customHeight="1">
      <c r="A19" s="93">
        <v>15</v>
      </c>
      <c r="B19" s="288">
        <v>5610720019</v>
      </c>
      <c r="C19" s="283" t="s">
        <v>1040</v>
      </c>
      <c r="D19" s="283" t="s">
        <v>1041</v>
      </c>
      <c r="E19" s="283" t="s">
        <v>1042</v>
      </c>
      <c r="F19" s="283" t="s">
        <v>1010</v>
      </c>
      <c r="G19" s="284" t="s">
        <v>14</v>
      </c>
      <c r="H19" s="284" t="s">
        <v>14</v>
      </c>
      <c r="I19" s="283" t="s">
        <v>14</v>
      </c>
      <c r="J19" s="284" t="s">
        <v>1006</v>
      </c>
      <c r="K19" s="279"/>
    </row>
  </sheetData>
  <sheetProtection/>
  <mergeCells count="3">
    <mergeCell ref="A1:H1"/>
    <mergeCell ref="A2:K2"/>
    <mergeCell ref="C4:D4"/>
  </mergeCells>
  <printOptions horizontalCentered="1"/>
  <pageMargins left="0.31496062992125984" right="0.1968503937007874" top="0.5905511811023623" bottom="0.6692913385826772" header="0.31496062992125984" footer="0.3937007874015748"/>
  <pageSetup firstPageNumber="4" useFirstPageNumber="1" horizontalDpi="600" verticalDpi="600" orientation="landscape" paperSize="9" scale="80" r:id="rId1"/>
  <headerFooter>
    <oddFooter>&amp;R&amp;14A-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Q80"/>
  <sheetViews>
    <sheetView view="pageBreakPreview" zoomScaleSheetLayoutView="100" zoomScalePageLayoutView="0" workbookViewId="0" topLeftCell="A34">
      <selection activeCell="M75" sqref="M75"/>
    </sheetView>
  </sheetViews>
  <sheetFormatPr defaultColWidth="9.140625" defaultRowHeight="16.5" customHeight="1"/>
  <cols>
    <col min="1" max="1" width="4.8515625" style="18" customWidth="1"/>
    <col min="2" max="2" width="28.00390625" style="18" customWidth="1"/>
    <col min="3" max="3" width="9.140625" style="18" hidden="1" customWidth="1"/>
    <col min="4" max="4" width="7.57421875" style="18" customWidth="1"/>
    <col min="5" max="5" width="11.140625" style="18" customWidth="1"/>
    <col min="6" max="6" width="14.7109375" style="18" customWidth="1"/>
    <col min="7" max="7" width="17.140625" style="18" customWidth="1"/>
    <col min="8" max="8" width="11.8515625" style="167" hidden="1" customWidth="1"/>
    <col min="9" max="9" width="12.28125" style="166" hidden="1" customWidth="1"/>
    <col min="10" max="10" width="11.57421875" style="166" customWidth="1"/>
    <col min="11" max="11" width="17.421875" style="18" customWidth="1"/>
    <col min="12" max="12" width="12.8515625" style="18" customWidth="1"/>
    <col min="13" max="13" width="31.421875" style="18" customWidth="1"/>
    <col min="14" max="14" width="9.140625" style="18" hidden="1" customWidth="1"/>
    <col min="15" max="15" width="10.28125" style="18" hidden="1" customWidth="1"/>
    <col min="16" max="17" width="9.140625" style="18" hidden="1" customWidth="1"/>
    <col min="18" max="16384" width="9.140625" style="18" customWidth="1"/>
  </cols>
  <sheetData>
    <row r="1" spans="1:13" s="43" customFormat="1" ht="20.25" customHeight="1">
      <c r="A1" s="771" t="s">
        <v>453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spans="1:13" ht="6" customHeight="1" hidden="1">
      <c r="A2" s="43"/>
      <c r="B2" s="43"/>
      <c r="C2" s="43"/>
      <c r="D2" s="43"/>
      <c r="E2" s="43"/>
      <c r="F2" s="43"/>
      <c r="G2" s="43"/>
      <c r="H2" s="211"/>
      <c r="I2" s="210"/>
      <c r="J2" s="210"/>
      <c r="K2" s="43"/>
      <c r="L2" s="43"/>
      <c r="M2" s="43"/>
    </row>
    <row r="3" spans="1:17" s="188" customFormat="1" ht="21" customHeight="1" hidden="1">
      <c r="A3" s="206"/>
      <c r="B3" s="206"/>
      <c r="C3" s="206"/>
      <c r="D3" s="206"/>
      <c r="E3" s="206"/>
      <c r="F3" s="206"/>
      <c r="G3" s="206"/>
      <c r="H3" s="209"/>
      <c r="I3" s="206"/>
      <c r="J3" s="206"/>
      <c r="K3" s="44"/>
      <c r="L3" s="44"/>
      <c r="M3" s="44"/>
      <c r="N3" s="208" t="s">
        <v>452</v>
      </c>
      <c r="O3" s="208" t="s">
        <v>451</v>
      </c>
      <c r="P3" s="207" t="s">
        <v>450</v>
      </c>
      <c r="Q3" s="206"/>
    </row>
    <row r="4" spans="1:17" ht="16.5" customHeight="1">
      <c r="A4" s="762" t="s">
        <v>43</v>
      </c>
      <c r="B4" s="762" t="s">
        <v>449</v>
      </c>
      <c r="C4" s="205"/>
      <c r="D4" s="762" t="s">
        <v>448</v>
      </c>
      <c r="E4" s="762" t="s">
        <v>46</v>
      </c>
      <c r="F4" s="762" t="s">
        <v>45</v>
      </c>
      <c r="G4" s="762" t="s">
        <v>448</v>
      </c>
      <c r="H4" s="763" t="s">
        <v>447</v>
      </c>
      <c r="I4" s="765"/>
      <c r="J4" s="762" t="s">
        <v>446</v>
      </c>
      <c r="K4" s="767" t="s">
        <v>445</v>
      </c>
      <c r="L4" s="768"/>
      <c r="M4" s="769" t="s">
        <v>2</v>
      </c>
      <c r="N4" s="205"/>
      <c r="O4" s="205"/>
      <c r="P4" s="204"/>
      <c r="Q4" s="203"/>
    </row>
    <row r="5" spans="1:17" s="166" customFormat="1" ht="33" customHeight="1">
      <c r="A5" s="762"/>
      <c r="B5" s="762"/>
      <c r="C5" s="201" t="s">
        <v>444</v>
      </c>
      <c r="D5" s="762"/>
      <c r="E5" s="762"/>
      <c r="F5" s="762"/>
      <c r="G5" s="762"/>
      <c r="H5" s="764"/>
      <c r="I5" s="766"/>
      <c r="J5" s="762"/>
      <c r="K5" s="202" t="s">
        <v>443</v>
      </c>
      <c r="L5" s="202" t="s">
        <v>442</v>
      </c>
      <c r="M5" s="770"/>
      <c r="N5" s="201" t="s">
        <v>441</v>
      </c>
      <c r="O5" s="201" t="s">
        <v>440</v>
      </c>
      <c r="P5" s="201" t="s">
        <v>439</v>
      </c>
      <c r="Q5" s="200"/>
    </row>
    <row r="6" spans="1:17" s="44" customFormat="1" ht="16.5" customHeight="1">
      <c r="A6" s="193">
        <v>1</v>
      </c>
      <c r="B6" s="198" t="s">
        <v>18</v>
      </c>
      <c r="C6" s="197" t="s">
        <v>317</v>
      </c>
      <c r="D6" s="197" t="s">
        <v>322</v>
      </c>
      <c r="E6" s="197" t="s">
        <v>438</v>
      </c>
      <c r="F6" s="197" t="s">
        <v>415</v>
      </c>
      <c r="G6" s="197" t="s">
        <v>278</v>
      </c>
      <c r="H6" s="196">
        <v>0</v>
      </c>
      <c r="I6" s="196"/>
      <c r="J6" s="196" t="s">
        <v>73</v>
      </c>
      <c r="K6" s="195">
        <v>0.5</v>
      </c>
      <c r="L6" s="195">
        <v>0.5</v>
      </c>
      <c r="M6" s="194" t="s">
        <v>410</v>
      </c>
      <c r="N6" s="193"/>
      <c r="O6" s="193"/>
      <c r="P6" s="193" t="s">
        <v>123</v>
      </c>
      <c r="Q6" s="192"/>
    </row>
    <row r="7" spans="1:17" s="44" customFormat="1" ht="16.5" customHeight="1">
      <c r="A7" s="193">
        <v>2</v>
      </c>
      <c r="B7" s="198" t="s">
        <v>18</v>
      </c>
      <c r="C7" s="197" t="s">
        <v>317</v>
      </c>
      <c r="D7" s="197" t="s">
        <v>322</v>
      </c>
      <c r="E7" s="197" t="s">
        <v>437</v>
      </c>
      <c r="F7" s="197" t="s">
        <v>436</v>
      </c>
      <c r="G7" s="197" t="s">
        <v>278</v>
      </c>
      <c r="H7" s="196">
        <v>0</v>
      </c>
      <c r="I7" s="196"/>
      <c r="J7" s="196" t="s">
        <v>73</v>
      </c>
      <c r="K7" s="195">
        <v>0.5</v>
      </c>
      <c r="L7" s="195">
        <v>0.5</v>
      </c>
      <c r="M7" s="194" t="s">
        <v>410</v>
      </c>
      <c r="N7" s="193"/>
      <c r="O7" s="193"/>
      <c r="P7" s="193" t="s">
        <v>123</v>
      </c>
      <c r="Q7" s="192"/>
    </row>
    <row r="8" spans="1:17" s="44" customFormat="1" ht="16.5" customHeight="1">
      <c r="A8" s="193">
        <v>3</v>
      </c>
      <c r="B8" s="198" t="s">
        <v>18</v>
      </c>
      <c r="C8" s="197" t="s">
        <v>317</v>
      </c>
      <c r="D8" s="197" t="s">
        <v>322</v>
      </c>
      <c r="E8" s="197" t="s">
        <v>435</v>
      </c>
      <c r="F8" s="197" t="s">
        <v>434</v>
      </c>
      <c r="G8" s="197" t="s">
        <v>278</v>
      </c>
      <c r="H8" s="196">
        <v>0</v>
      </c>
      <c r="I8" s="196"/>
      <c r="J8" s="196" t="s">
        <v>73</v>
      </c>
      <c r="K8" s="195">
        <v>0.5</v>
      </c>
      <c r="L8" s="195">
        <v>0.5</v>
      </c>
      <c r="M8" s="194" t="s">
        <v>410</v>
      </c>
      <c r="N8" s="193"/>
      <c r="O8" s="193"/>
      <c r="P8" s="193" t="s">
        <v>123</v>
      </c>
      <c r="Q8" s="192"/>
    </row>
    <row r="9" spans="1:17" s="44" customFormat="1" ht="16.5" customHeight="1">
      <c r="A9" s="193">
        <v>4</v>
      </c>
      <c r="B9" s="198" t="s">
        <v>18</v>
      </c>
      <c r="C9" s="197" t="s">
        <v>310</v>
      </c>
      <c r="D9" s="197" t="s">
        <v>316</v>
      </c>
      <c r="E9" s="197" t="s">
        <v>433</v>
      </c>
      <c r="F9" s="197" t="s">
        <v>432</v>
      </c>
      <c r="G9" s="197" t="s">
        <v>282</v>
      </c>
      <c r="H9" s="196">
        <v>0</v>
      </c>
      <c r="I9" s="196"/>
      <c r="J9" s="196" t="s">
        <v>73</v>
      </c>
      <c r="K9" s="195">
        <v>0.5</v>
      </c>
      <c r="L9" s="195">
        <v>0.5</v>
      </c>
      <c r="M9" s="194" t="s">
        <v>410</v>
      </c>
      <c r="N9" s="193" t="s">
        <v>332</v>
      </c>
      <c r="O9" s="193"/>
      <c r="P9" s="193" t="s">
        <v>123</v>
      </c>
      <c r="Q9" s="192"/>
    </row>
    <row r="10" spans="1:17" s="44" customFormat="1" ht="16.5" customHeight="1">
      <c r="A10" s="193">
        <v>5</v>
      </c>
      <c r="B10" s="198" t="s">
        <v>18</v>
      </c>
      <c r="C10" s="197" t="s">
        <v>317</v>
      </c>
      <c r="D10" s="197" t="s">
        <v>322</v>
      </c>
      <c r="E10" s="197" t="s">
        <v>431</v>
      </c>
      <c r="F10" s="197" t="s">
        <v>381</v>
      </c>
      <c r="G10" s="197" t="s">
        <v>278</v>
      </c>
      <c r="H10" s="196">
        <v>1</v>
      </c>
      <c r="I10" s="196" t="s">
        <v>430</v>
      </c>
      <c r="J10" s="196" t="s">
        <v>73</v>
      </c>
      <c r="K10" s="195">
        <v>0.5</v>
      </c>
      <c r="L10" s="195">
        <v>0.5</v>
      </c>
      <c r="M10" s="194" t="s">
        <v>410</v>
      </c>
      <c r="N10" s="193"/>
      <c r="O10" s="193"/>
      <c r="P10" s="193" t="s">
        <v>123</v>
      </c>
      <c r="Q10" s="192"/>
    </row>
    <row r="11" spans="1:17" s="44" customFormat="1" ht="16.5" customHeight="1">
      <c r="A11" s="193">
        <v>6</v>
      </c>
      <c r="B11" s="198" t="s">
        <v>18</v>
      </c>
      <c r="C11" s="197" t="s">
        <v>310</v>
      </c>
      <c r="D11" s="197" t="s">
        <v>322</v>
      </c>
      <c r="E11" s="197" t="s">
        <v>429</v>
      </c>
      <c r="F11" s="197" t="s">
        <v>428</v>
      </c>
      <c r="G11" s="197" t="s">
        <v>278</v>
      </c>
      <c r="H11" s="196">
        <v>1</v>
      </c>
      <c r="I11" s="196" t="s">
        <v>427</v>
      </c>
      <c r="J11" s="196" t="s">
        <v>73</v>
      </c>
      <c r="K11" s="195">
        <v>0.5</v>
      </c>
      <c r="L11" s="195">
        <v>0.5</v>
      </c>
      <c r="M11" s="194" t="s">
        <v>410</v>
      </c>
      <c r="N11" s="193"/>
      <c r="O11" s="193"/>
      <c r="P11" s="193" t="s">
        <v>123</v>
      </c>
      <c r="Q11" s="192"/>
    </row>
    <row r="12" spans="1:17" s="44" customFormat="1" ht="16.5" customHeight="1">
      <c r="A12" s="193">
        <v>7</v>
      </c>
      <c r="B12" s="198" t="s">
        <v>18</v>
      </c>
      <c r="C12" s="197" t="s">
        <v>329</v>
      </c>
      <c r="D12" s="197" t="s">
        <v>316</v>
      </c>
      <c r="E12" s="197" t="s">
        <v>426</v>
      </c>
      <c r="F12" s="197" t="s">
        <v>425</v>
      </c>
      <c r="G12" s="197" t="s">
        <v>282</v>
      </c>
      <c r="H12" s="196">
        <v>0</v>
      </c>
      <c r="I12" s="196"/>
      <c r="J12" s="196" t="s">
        <v>73</v>
      </c>
      <c r="K12" s="195">
        <v>0.5</v>
      </c>
      <c r="L12" s="195">
        <v>0.5</v>
      </c>
      <c r="M12" s="194" t="s">
        <v>410</v>
      </c>
      <c r="N12" s="193"/>
      <c r="O12" s="193"/>
      <c r="P12" s="193" t="s">
        <v>123</v>
      </c>
      <c r="Q12" s="192"/>
    </row>
    <row r="13" spans="1:17" s="44" customFormat="1" ht="16.5" customHeight="1">
      <c r="A13" s="193">
        <v>8</v>
      </c>
      <c r="B13" s="198" t="s">
        <v>18</v>
      </c>
      <c r="C13" s="197" t="s">
        <v>310</v>
      </c>
      <c r="D13" s="197" t="s">
        <v>316</v>
      </c>
      <c r="E13" s="197" t="s">
        <v>424</v>
      </c>
      <c r="F13" s="197" t="s">
        <v>423</v>
      </c>
      <c r="G13" s="197" t="s">
        <v>282</v>
      </c>
      <c r="H13" s="196">
        <v>0</v>
      </c>
      <c r="I13" s="196"/>
      <c r="J13" s="196" t="s">
        <v>73</v>
      </c>
      <c r="K13" s="195">
        <v>0.5</v>
      </c>
      <c r="L13" s="195">
        <v>0.5</v>
      </c>
      <c r="M13" s="194" t="s">
        <v>410</v>
      </c>
      <c r="N13" s="193" t="s">
        <v>407</v>
      </c>
      <c r="O13" s="193" t="s">
        <v>122</v>
      </c>
      <c r="P13" s="193" t="s">
        <v>123</v>
      </c>
      <c r="Q13" s="192"/>
    </row>
    <row r="14" spans="1:17" s="44" customFormat="1" ht="16.5" customHeight="1">
      <c r="A14" s="193">
        <v>9</v>
      </c>
      <c r="B14" s="198" t="s">
        <v>18</v>
      </c>
      <c r="C14" s="197" t="s">
        <v>310</v>
      </c>
      <c r="D14" s="197" t="s">
        <v>316</v>
      </c>
      <c r="E14" s="197" t="s">
        <v>422</v>
      </c>
      <c r="F14" s="197" t="s">
        <v>421</v>
      </c>
      <c r="G14" s="197" t="s">
        <v>282</v>
      </c>
      <c r="H14" s="196">
        <v>0</v>
      </c>
      <c r="I14" s="196"/>
      <c r="J14" s="196" t="s">
        <v>73</v>
      </c>
      <c r="K14" s="195">
        <v>0.5</v>
      </c>
      <c r="L14" s="195">
        <v>0.5</v>
      </c>
      <c r="M14" s="194" t="s">
        <v>410</v>
      </c>
      <c r="N14" s="193"/>
      <c r="O14" s="193"/>
      <c r="P14" s="193" t="s">
        <v>123</v>
      </c>
      <c r="Q14" s="192"/>
    </row>
    <row r="15" spans="1:17" s="44" customFormat="1" ht="16.5" customHeight="1">
      <c r="A15" s="193">
        <v>10</v>
      </c>
      <c r="B15" s="198" t="s">
        <v>19</v>
      </c>
      <c r="C15" s="197" t="s">
        <v>310</v>
      </c>
      <c r="D15" s="197" t="s">
        <v>420</v>
      </c>
      <c r="E15" s="197" t="s">
        <v>419</v>
      </c>
      <c r="F15" s="197" t="s">
        <v>418</v>
      </c>
      <c r="G15" s="197" t="s">
        <v>417</v>
      </c>
      <c r="H15" s="196">
        <v>0</v>
      </c>
      <c r="I15" s="196"/>
      <c r="J15" s="196" t="s">
        <v>73</v>
      </c>
      <c r="K15" s="195">
        <v>0.5</v>
      </c>
      <c r="L15" s="195">
        <v>0.5</v>
      </c>
      <c r="M15" s="194" t="s">
        <v>410</v>
      </c>
      <c r="N15" s="193"/>
      <c r="O15" s="193"/>
      <c r="P15" s="193" t="s">
        <v>123</v>
      </c>
      <c r="Q15" s="192"/>
    </row>
    <row r="16" spans="1:17" s="44" customFormat="1" ht="16.5" customHeight="1">
      <c r="A16" s="193">
        <v>11</v>
      </c>
      <c r="B16" s="198" t="s">
        <v>19</v>
      </c>
      <c r="C16" s="197" t="s">
        <v>329</v>
      </c>
      <c r="D16" s="197" t="s">
        <v>322</v>
      </c>
      <c r="E16" s="197" t="s">
        <v>416</v>
      </c>
      <c r="F16" s="197" t="s">
        <v>415</v>
      </c>
      <c r="G16" s="197" t="s">
        <v>278</v>
      </c>
      <c r="H16" s="196">
        <v>0</v>
      </c>
      <c r="I16" s="196"/>
      <c r="J16" s="196" t="s">
        <v>73</v>
      </c>
      <c r="K16" s="195">
        <v>0.5</v>
      </c>
      <c r="L16" s="195">
        <v>0.5</v>
      </c>
      <c r="M16" s="194" t="s">
        <v>410</v>
      </c>
      <c r="N16" s="193"/>
      <c r="O16" s="193"/>
      <c r="P16" s="193" t="s">
        <v>123</v>
      </c>
      <c r="Q16" s="192"/>
    </row>
    <row r="17" spans="1:17" s="44" customFormat="1" ht="16.5" customHeight="1">
      <c r="A17" s="193">
        <v>12</v>
      </c>
      <c r="B17" s="198" t="s">
        <v>19</v>
      </c>
      <c r="C17" s="197" t="s">
        <v>329</v>
      </c>
      <c r="D17" s="197" t="s">
        <v>316</v>
      </c>
      <c r="E17" s="197" t="s">
        <v>414</v>
      </c>
      <c r="F17" s="197" t="s">
        <v>413</v>
      </c>
      <c r="G17" s="197" t="s">
        <v>282</v>
      </c>
      <c r="H17" s="196">
        <v>0</v>
      </c>
      <c r="I17" s="196"/>
      <c r="J17" s="196" t="s">
        <v>73</v>
      </c>
      <c r="K17" s="195">
        <v>0.5</v>
      </c>
      <c r="L17" s="195">
        <v>0.5</v>
      </c>
      <c r="M17" s="194" t="s">
        <v>410</v>
      </c>
      <c r="N17" s="193"/>
      <c r="O17" s="193"/>
      <c r="P17" s="193" t="s">
        <v>123</v>
      </c>
      <c r="Q17" s="192"/>
    </row>
    <row r="18" spans="1:17" s="44" customFormat="1" ht="16.5" customHeight="1">
      <c r="A18" s="193">
        <v>13</v>
      </c>
      <c r="B18" s="198" t="s">
        <v>19</v>
      </c>
      <c r="C18" s="197" t="s">
        <v>329</v>
      </c>
      <c r="D18" s="197" t="s">
        <v>316</v>
      </c>
      <c r="E18" s="197" t="s">
        <v>412</v>
      </c>
      <c r="F18" s="197" t="s">
        <v>411</v>
      </c>
      <c r="G18" s="197" t="s">
        <v>282</v>
      </c>
      <c r="H18" s="196">
        <v>0</v>
      </c>
      <c r="I18" s="196"/>
      <c r="J18" s="196" t="s">
        <v>73</v>
      </c>
      <c r="K18" s="195">
        <v>0.5</v>
      </c>
      <c r="L18" s="195">
        <v>0.5</v>
      </c>
      <c r="M18" s="194" t="s">
        <v>410</v>
      </c>
      <c r="N18" s="193" t="s">
        <v>407</v>
      </c>
      <c r="O18" s="193"/>
      <c r="P18" s="193" t="s">
        <v>123</v>
      </c>
      <c r="Q18" s="192"/>
    </row>
    <row r="19" spans="1:17" s="44" customFormat="1" ht="16.5" customHeight="1">
      <c r="A19" s="193">
        <v>14</v>
      </c>
      <c r="B19" s="198" t="s">
        <v>18</v>
      </c>
      <c r="C19" s="197" t="s">
        <v>329</v>
      </c>
      <c r="D19" s="197" t="s">
        <v>322</v>
      </c>
      <c r="E19" s="197" t="s">
        <v>409</v>
      </c>
      <c r="F19" s="197" t="s">
        <v>408</v>
      </c>
      <c r="G19" s="197" t="s">
        <v>278</v>
      </c>
      <c r="H19" s="196">
        <v>0</v>
      </c>
      <c r="I19" s="196"/>
      <c r="J19" s="196" t="s">
        <v>73</v>
      </c>
      <c r="K19" s="195">
        <v>0.5</v>
      </c>
      <c r="L19" s="195">
        <v>0.5</v>
      </c>
      <c r="M19" s="194" t="s">
        <v>390</v>
      </c>
      <c r="N19" s="193" t="s">
        <v>407</v>
      </c>
      <c r="O19" s="193" t="s">
        <v>122</v>
      </c>
      <c r="P19" s="193"/>
      <c r="Q19" s="192"/>
    </row>
    <row r="20" spans="1:17" s="44" customFormat="1" ht="16.5" customHeight="1">
      <c r="A20" s="193">
        <v>15</v>
      </c>
      <c r="B20" s="198" t="s">
        <v>200</v>
      </c>
      <c r="C20" s="197" t="s">
        <v>317</v>
      </c>
      <c r="D20" s="197" t="s">
        <v>322</v>
      </c>
      <c r="E20" s="197" t="s">
        <v>406</v>
      </c>
      <c r="F20" s="197" t="s">
        <v>405</v>
      </c>
      <c r="G20" s="197" t="s">
        <v>278</v>
      </c>
      <c r="H20" s="196">
        <v>0</v>
      </c>
      <c r="I20" s="196"/>
      <c r="J20" s="196" t="s">
        <v>73</v>
      </c>
      <c r="K20" s="195">
        <v>0.5</v>
      </c>
      <c r="L20" s="195">
        <v>0.5</v>
      </c>
      <c r="M20" s="194" t="s">
        <v>390</v>
      </c>
      <c r="N20" s="193"/>
      <c r="O20" s="193" t="s">
        <v>122</v>
      </c>
      <c r="P20" s="193"/>
      <c r="Q20" s="192"/>
    </row>
    <row r="21" spans="1:17" s="44" customFormat="1" ht="16.5" customHeight="1">
      <c r="A21" s="193">
        <v>16</v>
      </c>
      <c r="B21" s="198" t="s">
        <v>200</v>
      </c>
      <c r="C21" s="197" t="s">
        <v>310</v>
      </c>
      <c r="D21" s="197" t="s">
        <v>322</v>
      </c>
      <c r="E21" s="197" t="s">
        <v>404</v>
      </c>
      <c r="F21" s="197" t="s">
        <v>403</v>
      </c>
      <c r="G21" s="197" t="s">
        <v>278</v>
      </c>
      <c r="H21" s="196">
        <v>0</v>
      </c>
      <c r="I21" s="196"/>
      <c r="J21" s="196" t="s">
        <v>73</v>
      </c>
      <c r="K21" s="195">
        <v>0.5</v>
      </c>
      <c r="L21" s="195">
        <v>0.5</v>
      </c>
      <c r="M21" s="194" t="s">
        <v>390</v>
      </c>
      <c r="N21" s="193" t="s">
        <v>332</v>
      </c>
      <c r="O21" s="193" t="s">
        <v>122</v>
      </c>
      <c r="P21" s="193"/>
      <c r="Q21" s="192"/>
    </row>
    <row r="22" spans="1:17" s="44" customFormat="1" ht="16.5" customHeight="1">
      <c r="A22" s="193">
        <v>17</v>
      </c>
      <c r="B22" s="198" t="s">
        <v>200</v>
      </c>
      <c r="C22" s="197" t="s">
        <v>317</v>
      </c>
      <c r="D22" s="197" t="s">
        <v>316</v>
      </c>
      <c r="E22" s="197" t="s">
        <v>402</v>
      </c>
      <c r="F22" s="197" t="s">
        <v>401</v>
      </c>
      <c r="G22" s="197" t="s">
        <v>282</v>
      </c>
      <c r="H22" s="196">
        <v>0</v>
      </c>
      <c r="I22" s="196"/>
      <c r="J22" s="196" t="s">
        <v>73</v>
      </c>
      <c r="K22" s="195">
        <v>0.5</v>
      </c>
      <c r="L22" s="195">
        <v>0.5</v>
      </c>
      <c r="M22" s="194" t="s">
        <v>390</v>
      </c>
      <c r="N22" s="193" t="s">
        <v>345</v>
      </c>
      <c r="O22" s="193" t="s">
        <v>122</v>
      </c>
      <c r="P22" s="193"/>
      <c r="Q22" s="192"/>
    </row>
    <row r="23" spans="1:17" s="44" customFormat="1" ht="16.5" customHeight="1">
      <c r="A23" s="193">
        <v>18</v>
      </c>
      <c r="B23" s="198" t="s">
        <v>200</v>
      </c>
      <c r="C23" s="197" t="s">
        <v>310</v>
      </c>
      <c r="D23" s="220" t="s">
        <v>322</v>
      </c>
      <c r="E23" s="220" t="s">
        <v>400</v>
      </c>
      <c r="F23" s="220" t="s">
        <v>399</v>
      </c>
      <c r="G23" s="220" t="s">
        <v>278</v>
      </c>
      <c r="H23" s="196">
        <v>0</v>
      </c>
      <c r="I23" s="196"/>
      <c r="J23" s="196" t="s">
        <v>73</v>
      </c>
      <c r="K23" s="195">
        <v>0.5</v>
      </c>
      <c r="L23" s="195">
        <v>0.5</v>
      </c>
      <c r="M23" s="194" t="s">
        <v>390</v>
      </c>
      <c r="N23" s="193"/>
      <c r="O23" s="193" t="s">
        <v>122</v>
      </c>
      <c r="P23" s="193"/>
      <c r="Q23" s="192"/>
    </row>
    <row r="24" spans="1:17" s="44" customFormat="1" ht="16.5" customHeight="1">
      <c r="A24" s="193">
        <v>19</v>
      </c>
      <c r="B24" s="198" t="s">
        <v>200</v>
      </c>
      <c r="C24" s="197" t="s">
        <v>310</v>
      </c>
      <c r="D24" s="197" t="s">
        <v>309</v>
      </c>
      <c r="E24" s="197" t="s">
        <v>398</v>
      </c>
      <c r="F24" s="197" t="s">
        <v>397</v>
      </c>
      <c r="G24" s="197" t="s">
        <v>121</v>
      </c>
      <c r="H24" s="196">
        <v>0</v>
      </c>
      <c r="I24" s="196"/>
      <c r="J24" s="196" t="s">
        <v>73</v>
      </c>
      <c r="K24" s="195">
        <v>0.5</v>
      </c>
      <c r="L24" s="195">
        <v>0.5</v>
      </c>
      <c r="M24" s="194" t="s">
        <v>390</v>
      </c>
      <c r="N24" s="193"/>
      <c r="O24" s="193" t="s">
        <v>122</v>
      </c>
      <c r="P24" s="193"/>
      <c r="Q24" s="192"/>
    </row>
    <row r="25" spans="1:17" s="44" customFormat="1" ht="16.5" customHeight="1">
      <c r="A25" s="193">
        <v>20</v>
      </c>
      <c r="B25" s="198" t="s">
        <v>200</v>
      </c>
      <c r="C25" s="197"/>
      <c r="D25" s="197" t="s">
        <v>309</v>
      </c>
      <c r="E25" s="198" t="s">
        <v>396</v>
      </c>
      <c r="F25" s="198" t="s">
        <v>395</v>
      </c>
      <c r="G25" s="198" t="s">
        <v>121</v>
      </c>
      <c r="H25" s="193">
        <v>0</v>
      </c>
      <c r="I25" s="193"/>
      <c r="J25" s="196" t="s">
        <v>73</v>
      </c>
      <c r="K25" s="195">
        <v>0.5</v>
      </c>
      <c r="L25" s="195">
        <v>0.5</v>
      </c>
      <c r="M25" s="194" t="s">
        <v>390</v>
      </c>
      <c r="N25" s="193"/>
      <c r="O25" s="193" t="s">
        <v>122</v>
      </c>
      <c r="P25" s="193"/>
      <c r="Q25" s="192"/>
    </row>
    <row r="26" spans="1:17" s="44" customFormat="1" ht="16.5" customHeight="1">
      <c r="A26" s="193">
        <v>21</v>
      </c>
      <c r="B26" s="198" t="s">
        <v>17</v>
      </c>
      <c r="C26" s="197" t="s">
        <v>310</v>
      </c>
      <c r="D26" s="197" t="s">
        <v>322</v>
      </c>
      <c r="E26" s="197" t="s">
        <v>394</v>
      </c>
      <c r="F26" s="197" t="s">
        <v>393</v>
      </c>
      <c r="G26" s="197" t="s">
        <v>278</v>
      </c>
      <c r="H26" s="196">
        <v>0</v>
      </c>
      <c r="I26" s="196"/>
      <c r="J26" s="196" t="s">
        <v>73</v>
      </c>
      <c r="K26" s="195">
        <v>0.5</v>
      </c>
      <c r="L26" s="195">
        <v>0.5</v>
      </c>
      <c r="M26" s="194" t="s">
        <v>390</v>
      </c>
      <c r="N26" s="193"/>
      <c r="O26" s="193" t="s">
        <v>122</v>
      </c>
      <c r="P26" s="193"/>
      <c r="Q26" s="192"/>
    </row>
    <row r="27" spans="1:17" s="44" customFormat="1" ht="16.5" customHeight="1">
      <c r="A27" s="193">
        <v>22</v>
      </c>
      <c r="B27" s="198" t="s">
        <v>17</v>
      </c>
      <c r="C27" s="197" t="s">
        <v>329</v>
      </c>
      <c r="D27" s="197" t="s">
        <v>316</v>
      </c>
      <c r="E27" s="197" t="s">
        <v>392</v>
      </c>
      <c r="F27" s="197" t="s">
        <v>391</v>
      </c>
      <c r="G27" s="197" t="s">
        <v>282</v>
      </c>
      <c r="H27" s="196">
        <v>0</v>
      </c>
      <c r="I27" s="196"/>
      <c r="J27" s="196" t="s">
        <v>73</v>
      </c>
      <c r="K27" s="195">
        <v>0.5</v>
      </c>
      <c r="L27" s="195">
        <v>0.5</v>
      </c>
      <c r="M27" s="194" t="s">
        <v>390</v>
      </c>
      <c r="N27" s="193"/>
      <c r="O27" s="193" t="s">
        <v>122</v>
      </c>
      <c r="P27" s="193"/>
      <c r="Q27" s="192"/>
    </row>
    <row r="28" spans="1:17" s="44" customFormat="1" ht="16.5" customHeight="1">
      <c r="A28" s="193">
        <v>23</v>
      </c>
      <c r="B28" s="198" t="s">
        <v>17</v>
      </c>
      <c r="C28" s="197" t="s">
        <v>310</v>
      </c>
      <c r="D28" s="197" t="s">
        <v>309</v>
      </c>
      <c r="E28" s="197" t="s">
        <v>334</v>
      </c>
      <c r="F28" s="197" t="s">
        <v>333</v>
      </c>
      <c r="G28" s="197" t="s">
        <v>121</v>
      </c>
      <c r="H28" s="196">
        <v>0</v>
      </c>
      <c r="I28" s="196"/>
      <c r="J28" s="196" t="s">
        <v>73</v>
      </c>
      <c r="K28" s="195">
        <v>0.5</v>
      </c>
      <c r="L28" s="195">
        <v>0.5</v>
      </c>
      <c r="M28" s="194" t="s">
        <v>390</v>
      </c>
      <c r="N28" s="193"/>
      <c r="O28" s="193"/>
      <c r="P28" s="193"/>
      <c r="Q28" s="192"/>
    </row>
    <row r="29" spans="1:17" s="44" customFormat="1" ht="16.5" customHeight="1">
      <c r="A29" s="193">
        <v>24</v>
      </c>
      <c r="B29" s="198" t="s">
        <v>17</v>
      </c>
      <c r="C29" s="197" t="s">
        <v>310</v>
      </c>
      <c r="D29" s="197" t="s">
        <v>322</v>
      </c>
      <c r="E29" s="197" t="s">
        <v>389</v>
      </c>
      <c r="F29" s="197" t="s">
        <v>388</v>
      </c>
      <c r="G29" s="197" t="s">
        <v>278</v>
      </c>
      <c r="H29" s="196">
        <v>0</v>
      </c>
      <c r="I29" s="196"/>
      <c r="J29" s="196" t="s">
        <v>73</v>
      </c>
      <c r="K29" s="195">
        <v>0.5</v>
      </c>
      <c r="L29" s="195">
        <v>0.5</v>
      </c>
      <c r="M29" s="194" t="s">
        <v>385</v>
      </c>
      <c r="N29" s="193"/>
      <c r="O29" s="193"/>
      <c r="P29" s="193"/>
      <c r="Q29" s="192"/>
    </row>
    <row r="30" spans="1:17" s="188" customFormat="1" ht="16.5" customHeight="1">
      <c r="A30" s="193">
        <v>25</v>
      </c>
      <c r="B30" s="198" t="s">
        <v>17</v>
      </c>
      <c r="C30" s="197" t="s">
        <v>329</v>
      </c>
      <c r="D30" s="197" t="s">
        <v>309</v>
      </c>
      <c r="E30" s="197" t="s">
        <v>387</v>
      </c>
      <c r="F30" s="197" t="s">
        <v>386</v>
      </c>
      <c r="G30" s="197" t="s">
        <v>121</v>
      </c>
      <c r="H30" s="196">
        <v>0</v>
      </c>
      <c r="I30" s="196"/>
      <c r="J30" s="196" t="s">
        <v>73</v>
      </c>
      <c r="K30" s="195">
        <v>0.5</v>
      </c>
      <c r="L30" s="195">
        <v>0.5</v>
      </c>
      <c r="M30" s="194" t="s">
        <v>385</v>
      </c>
      <c r="N30" s="193"/>
      <c r="O30" s="193"/>
      <c r="P30" s="193"/>
      <c r="Q30" s="192"/>
    </row>
    <row r="31" spans="1:17" s="188" customFormat="1" ht="16.5" customHeight="1">
      <c r="A31" s="193">
        <v>26</v>
      </c>
      <c r="B31" s="198" t="s">
        <v>18</v>
      </c>
      <c r="C31" s="197" t="s">
        <v>329</v>
      </c>
      <c r="D31" s="197" t="s">
        <v>322</v>
      </c>
      <c r="E31" s="197" t="s">
        <v>384</v>
      </c>
      <c r="F31" s="197" t="s">
        <v>383</v>
      </c>
      <c r="G31" s="197" t="s">
        <v>278</v>
      </c>
      <c r="H31" s="196">
        <v>0</v>
      </c>
      <c r="I31" s="196"/>
      <c r="J31" s="196" t="s">
        <v>73</v>
      </c>
      <c r="K31" s="195">
        <v>1</v>
      </c>
      <c r="L31" s="195"/>
      <c r="M31" s="194"/>
      <c r="N31" s="193"/>
      <c r="O31" s="193"/>
      <c r="P31" s="193"/>
      <c r="Q31" s="192"/>
    </row>
    <row r="32" spans="1:17" s="188" customFormat="1" ht="16.5" customHeight="1">
      <c r="A32" s="193">
        <v>27</v>
      </c>
      <c r="B32" s="198" t="s">
        <v>18</v>
      </c>
      <c r="C32" s="197" t="s">
        <v>329</v>
      </c>
      <c r="D32" s="197" t="s">
        <v>380</v>
      </c>
      <c r="E32" s="197" t="s">
        <v>382</v>
      </c>
      <c r="F32" s="197" t="s">
        <v>381</v>
      </c>
      <c r="G32" s="197" t="s">
        <v>278</v>
      </c>
      <c r="H32" s="196">
        <v>0</v>
      </c>
      <c r="I32" s="196"/>
      <c r="J32" s="196" t="s">
        <v>72</v>
      </c>
      <c r="K32" s="195">
        <v>1</v>
      </c>
      <c r="L32" s="195"/>
      <c r="M32" s="194"/>
      <c r="N32" s="193"/>
      <c r="O32" s="193"/>
      <c r="P32" s="193"/>
      <c r="Q32" s="192"/>
    </row>
    <row r="33" spans="1:17" s="188" customFormat="1" ht="16.5" customHeight="1">
      <c r="A33" s="193">
        <v>28</v>
      </c>
      <c r="B33" s="198" t="s">
        <v>18</v>
      </c>
      <c r="C33" s="197" t="s">
        <v>317</v>
      </c>
      <c r="D33" s="197" t="s">
        <v>380</v>
      </c>
      <c r="E33" s="197" t="s">
        <v>379</v>
      </c>
      <c r="F33" s="197" t="s">
        <v>343</v>
      </c>
      <c r="G33" s="197" t="s">
        <v>278</v>
      </c>
      <c r="H33" s="196">
        <v>0</v>
      </c>
      <c r="I33" s="196"/>
      <c r="J33" s="196" t="s">
        <v>72</v>
      </c>
      <c r="K33" s="195">
        <v>1</v>
      </c>
      <c r="L33" s="195"/>
      <c r="M33" s="194"/>
      <c r="N33" s="193" t="s">
        <v>332</v>
      </c>
      <c r="O33" s="193"/>
      <c r="P33" s="193"/>
      <c r="Q33" s="192"/>
    </row>
    <row r="34" spans="1:17" s="188" customFormat="1" ht="16.5" customHeight="1">
      <c r="A34" s="193">
        <v>29</v>
      </c>
      <c r="B34" s="198" t="s">
        <v>18</v>
      </c>
      <c r="C34" s="197" t="s">
        <v>310</v>
      </c>
      <c r="D34" s="197" t="s">
        <v>316</v>
      </c>
      <c r="E34" s="197" t="s">
        <v>378</v>
      </c>
      <c r="F34" s="197" t="s">
        <v>377</v>
      </c>
      <c r="G34" s="197" t="s">
        <v>282</v>
      </c>
      <c r="H34" s="196">
        <v>0</v>
      </c>
      <c r="I34" s="196"/>
      <c r="J34" s="196" t="s">
        <v>73</v>
      </c>
      <c r="K34" s="195">
        <v>1</v>
      </c>
      <c r="L34" s="195"/>
      <c r="M34" s="194"/>
      <c r="N34" s="193"/>
      <c r="O34" s="193"/>
      <c r="P34" s="193"/>
      <c r="Q34" s="192"/>
    </row>
    <row r="35" spans="1:17" s="188" customFormat="1" ht="16.5" customHeight="1">
      <c r="A35" s="193">
        <v>30</v>
      </c>
      <c r="B35" s="198" t="s">
        <v>18</v>
      </c>
      <c r="C35" s="197" t="s">
        <v>317</v>
      </c>
      <c r="D35" s="197" t="s">
        <v>316</v>
      </c>
      <c r="E35" s="197" t="s">
        <v>376</v>
      </c>
      <c r="F35" s="197" t="s">
        <v>375</v>
      </c>
      <c r="G35" s="197" t="s">
        <v>282</v>
      </c>
      <c r="H35" s="196">
        <v>0</v>
      </c>
      <c r="I35" s="196"/>
      <c r="J35" s="196" t="s">
        <v>73</v>
      </c>
      <c r="K35" s="195">
        <v>1</v>
      </c>
      <c r="L35" s="195"/>
      <c r="M35" s="194"/>
      <c r="N35" s="193"/>
      <c r="O35" s="193"/>
      <c r="P35" s="193"/>
      <c r="Q35" s="192"/>
    </row>
    <row r="36" spans="1:17" s="188" customFormat="1" ht="16.5" customHeight="1">
      <c r="A36" s="193">
        <v>31</v>
      </c>
      <c r="B36" s="198" t="s">
        <v>18</v>
      </c>
      <c r="C36" s="197" t="s">
        <v>329</v>
      </c>
      <c r="D36" s="197" t="s">
        <v>309</v>
      </c>
      <c r="E36" s="197" t="s">
        <v>374</v>
      </c>
      <c r="F36" s="197" t="s">
        <v>373</v>
      </c>
      <c r="G36" s="197" t="s">
        <v>121</v>
      </c>
      <c r="H36" s="196">
        <v>0</v>
      </c>
      <c r="I36" s="196"/>
      <c r="J36" s="196" t="s">
        <v>73</v>
      </c>
      <c r="K36" s="195">
        <v>1</v>
      </c>
      <c r="L36" s="195"/>
      <c r="M36" s="194"/>
      <c r="N36" s="193"/>
      <c r="O36" s="193"/>
      <c r="P36" s="193"/>
      <c r="Q36" s="192"/>
    </row>
    <row r="37" spans="1:17" s="188" customFormat="1" ht="16.5" customHeight="1">
      <c r="A37" s="193">
        <v>32</v>
      </c>
      <c r="B37" s="198" t="s">
        <v>19</v>
      </c>
      <c r="C37" s="197" t="s">
        <v>317</v>
      </c>
      <c r="D37" s="197" t="s">
        <v>322</v>
      </c>
      <c r="E37" s="197" t="s">
        <v>372</v>
      </c>
      <c r="F37" s="197" t="s">
        <v>371</v>
      </c>
      <c r="G37" s="197" t="s">
        <v>278</v>
      </c>
      <c r="H37" s="196">
        <v>0</v>
      </c>
      <c r="I37" s="196"/>
      <c r="J37" s="196" t="s">
        <v>73</v>
      </c>
      <c r="K37" s="195">
        <v>1</v>
      </c>
      <c r="L37" s="195"/>
      <c r="M37" s="194"/>
      <c r="N37" s="193" t="s">
        <v>332</v>
      </c>
      <c r="O37" s="193"/>
      <c r="P37" s="193"/>
      <c r="Q37" s="192"/>
    </row>
    <row r="38" spans="1:17" s="188" customFormat="1" ht="16.5" customHeight="1">
      <c r="A38" s="193">
        <v>33</v>
      </c>
      <c r="B38" s="198" t="s">
        <v>19</v>
      </c>
      <c r="C38" s="197" t="s">
        <v>317</v>
      </c>
      <c r="D38" s="197" t="s">
        <v>316</v>
      </c>
      <c r="E38" s="197" t="s">
        <v>370</v>
      </c>
      <c r="F38" s="197" t="s">
        <v>369</v>
      </c>
      <c r="G38" s="197" t="s">
        <v>282</v>
      </c>
      <c r="H38" s="196">
        <v>0</v>
      </c>
      <c r="I38" s="196"/>
      <c r="J38" s="196" t="s">
        <v>73</v>
      </c>
      <c r="K38" s="195">
        <v>1</v>
      </c>
      <c r="L38" s="195"/>
      <c r="M38" s="194"/>
      <c r="N38" s="193" t="s">
        <v>332</v>
      </c>
      <c r="O38" s="193"/>
      <c r="P38" s="193"/>
      <c r="Q38" s="192"/>
    </row>
    <row r="39" spans="1:17" s="188" customFormat="1" ht="16.5" customHeight="1">
      <c r="A39" s="193">
        <v>34</v>
      </c>
      <c r="B39" s="198" t="s">
        <v>19</v>
      </c>
      <c r="C39" s="197" t="s">
        <v>317</v>
      </c>
      <c r="D39" s="197" t="s">
        <v>316</v>
      </c>
      <c r="E39" s="197" t="s">
        <v>368</v>
      </c>
      <c r="F39" s="197" t="s">
        <v>367</v>
      </c>
      <c r="G39" s="197" t="s">
        <v>282</v>
      </c>
      <c r="H39" s="196">
        <v>0</v>
      </c>
      <c r="I39" s="196"/>
      <c r="J39" s="196" t="s">
        <v>73</v>
      </c>
      <c r="K39" s="195">
        <v>1</v>
      </c>
      <c r="L39" s="195"/>
      <c r="M39" s="194"/>
      <c r="N39" s="193" t="s">
        <v>364</v>
      </c>
      <c r="O39" s="193"/>
      <c r="P39" s="193"/>
      <c r="Q39" s="192"/>
    </row>
    <row r="40" spans="1:17" s="188" customFormat="1" ht="16.5" customHeight="1">
      <c r="A40" s="193">
        <v>35</v>
      </c>
      <c r="B40" s="198" t="s">
        <v>19</v>
      </c>
      <c r="C40" s="197" t="s">
        <v>310</v>
      </c>
      <c r="D40" s="199" t="s">
        <v>316</v>
      </c>
      <c r="E40" s="197" t="s">
        <v>366</v>
      </c>
      <c r="F40" s="197" t="s">
        <v>365</v>
      </c>
      <c r="G40" s="199" t="s">
        <v>282</v>
      </c>
      <c r="H40" s="196">
        <v>0</v>
      </c>
      <c r="I40" s="196"/>
      <c r="J40" s="196" t="s">
        <v>73</v>
      </c>
      <c r="K40" s="195">
        <v>1</v>
      </c>
      <c r="L40" s="195"/>
      <c r="M40" s="194"/>
      <c r="N40" s="193"/>
      <c r="O40" s="193"/>
      <c r="P40" s="193"/>
      <c r="Q40" s="192"/>
    </row>
    <row r="41" spans="1:17" s="188" customFormat="1" ht="16.5" customHeight="1">
      <c r="A41" s="193">
        <v>36</v>
      </c>
      <c r="B41" s="198" t="s">
        <v>19</v>
      </c>
      <c r="C41" s="197" t="s">
        <v>310</v>
      </c>
      <c r="D41" s="197" t="s">
        <v>316</v>
      </c>
      <c r="E41" s="197" t="s">
        <v>363</v>
      </c>
      <c r="F41" s="197" t="s">
        <v>362</v>
      </c>
      <c r="G41" s="197" t="s">
        <v>282</v>
      </c>
      <c r="H41" s="196">
        <v>0</v>
      </c>
      <c r="I41" s="196"/>
      <c r="J41" s="196" t="s">
        <v>73</v>
      </c>
      <c r="K41" s="195">
        <v>1</v>
      </c>
      <c r="L41" s="195"/>
      <c r="M41" s="194"/>
      <c r="N41" s="193"/>
      <c r="O41" s="193"/>
      <c r="P41" s="193"/>
      <c r="Q41" s="192"/>
    </row>
    <row r="42" spans="1:17" s="188" customFormat="1" ht="16.5" customHeight="1">
      <c r="A42" s="193">
        <v>37</v>
      </c>
      <c r="B42" s="198" t="s">
        <v>19</v>
      </c>
      <c r="C42" s="197" t="s">
        <v>317</v>
      </c>
      <c r="D42" s="197" t="s">
        <v>309</v>
      </c>
      <c r="E42" s="197" t="s">
        <v>361</v>
      </c>
      <c r="F42" s="197" t="s">
        <v>360</v>
      </c>
      <c r="G42" s="197" t="s">
        <v>121</v>
      </c>
      <c r="H42" s="196">
        <v>0</v>
      </c>
      <c r="I42" s="196"/>
      <c r="J42" s="196" t="s">
        <v>73</v>
      </c>
      <c r="K42" s="195">
        <v>1</v>
      </c>
      <c r="L42" s="195"/>
      <c r="M42" s="194"/>
      <c r="N42" s="193"/>
      <c r="O42" s="193"/>
      <c r="P42" s="193"/>
      <c r="Q42" s="192"/>
    </row>
    <row r="43" spans="1:17" s="188" customFormat="1" ht="16.5" customHeight="1">
      <c r="A43" s="193">
        <v>38</v>
      </c>
      <c r="B43" s="198" t="s">
        <v>200</v>
      </c>
      <c r="C43" s="197" t="s">
        <v>317</v>
      </c>
      <c r="D43" s="197" t="s">
        <v>322</v>
      </c>
      <c r="E43" s="197" t="s">
        <v>359</v>
      </c>
      <c r="F43" s="197" t="s">
        <v>358</v>
      </c>
      <c r="G43" s="197" t="s">
        <v>278</v>
      </c>
      <c r="H43" s="196">
        <v>0</v>
      </c>
      <c r="I43" s="196"/>
      <c r="J43" s="196" t="s">
        <v>73</v>
      </c>
      <c r="K43" s="195">
        <v>1</v>
      </c>
      <c r="L43" s="195"/>
      <c r="M43" s="194"/>
      <c r="N43" s="193" t="s">
        <v>345</v>
      </c>
      <c r="O43" s="193"/>
      <c r="P43" s="193"/>
      <c r="Q43" s="192"/>
    </row>
    <row r="44" spans="1:17" s="188" customFormat="1" ht="16.5" customHeight="1">
      <c r="A44" s="193">
        <v>39</v>
      </c>
      <c r="B44" s="198" t="s">
        <v>200</v>
      </c>
      <c r="C44" s="197" t="s">
        <v>329</v>
      </c>
      <c r="D44" s="197" t="s">
        <v>316</v>
      </c>
      <c r="E44" s="197" t="s">
        <v>357</v>
      </c>
      <c r="F44" s="197" t="s">
        <v>356</v>
      </c>
      <c r="G44" s="197" t="s">
        <v>282</v>
      </c>
      <c r="H44" s="196">
        <v>0</v>
      </c>
      <c r="I44" s="196"/>
      <c r="J44" s="196" t="s">
        <v>73</v>
      </c>
      <c r="K44" s="195">
        <v>1</v>
      </c>
      <c r="L44" s="195"/>
      <c r="M44" s="194"/>
      <c r="N44" s="193" t="s">
        <v>345</v>
      </c>
      <c r="O44" s="193"/>
      <c r="P44" s="193"/>
      <c r="Q44" s="192"/>
    </row>
    <row r="45" spans="1:17" s="188" customFormat="1" ht="16.5" customHeight="1">
      <c r="A45" s="193">
        <v>40</v>
      </c>
      <c r="B45" s="198" t="s">
        <v>200</v>
      </c>
      <c r="C45" s="197" t="s">
        <v>317</v>
      </c>
      <c r="D45" s="220" t="s">
        <v>322</v>
      </c>
      <c r="E45" s="220" t="s">
        <v>355</v>
      </c>
      <c r="F45" s="220" t="s">
        <v>354</v>
      </c>
      <c r="G45" s="220" t="s">
        <v>278</v>
      </c>
      <c r="H45" s="196">
        <v>0</v>
      </c>
      <c r="I45" s="196"/>
      <c r="J45" s="196" t="s">
        <v>73</v>
      </c>
      <c r="K45" s="195">
        <v>1</v>
      </c>
      <c r="L45" s="195"/>
      <c r="M45" s="194"/>
      <c r="N45" s="193" t="s">
        <v>332</v>
      </c>
      <c r="O45" s="193"/>
      <c r="P45" s="193"/>
      <c r="Q45" s="192"/>
    </row>
    <row r="46" spans="1:17" s="188" customFormat="1" ht="16.5" customHeight="1">
      <c r="A46" s="193">
        <v>41</v>
      </c>
      <c r="B46" s="198" t="s">
        <v>200</v>
      </c>
      <c r="C46" s="197" t="s">
        <v>317</v>
      </c>
      <c r="D46" s="197" t="s">
        <v>316</v>
      </c>
      <c r="E46" s="197" t="s">
        <v>353</v>
      </c>
      <c r="F46" s="197" t="s">
        <v>352</v>
      </c>
      <c r="G46" s="197" t="s">
        <v>282</v>
      </c>
      <c r="H46" s="196">
        <v>0</v>
      </c>
      <c r="I46" s="196"/>
      <c r="J46" s="196" t="s">
        <v>73</v>
      </c>
      <c r="K46" s="195">
        <v>1</v>
      </c>
      <c r="L46" s="195"/>
      <c r="M46" s="194"/>
      <c r="N46" s="193"/>
      <c r="O46" s="193"/>
      <c r="P46" s="193"/>
      <c r="Q46" s="192"/>
    </row>
    <row r="47" spans="1:17" s="188" customFormat="1" ht="16.5" customHeight="1">
      <c r="A47" s="193">
        <v>42</v>
      </c>
      <c r="B47" s="198" t="s">
        <v>200</v>
      </c>
      <c r="C47" s="197" t="s">
        <v>317</v>
      </c>
      <c r="D47" s="197" t="s">
        <v>316</v>
      </c>
      <c r="E47" s="197" t="s">
        <v>351</v>
      </c>
      <c r="F47" s="197" t="s">
        <v>350</v>
      </c>
      <c r="G47" s="197" t="s">
        <v>282</v>
      </c>
      <c r="H47" s="196">
        <v>0</v>
      </c>
      <c r="I47" s="196"/>
      <c r="J47" s="196" t="s">
        <v>73</v>
      </c>
      <c r="K47" s="195">
        <v>1</v>
      </c>
      <c r="L47" s="195"/>
      <c r="M47" s="194"/>
      <c r="N47" s="193"/>
      <c r="O47" s="193"/>
      <c r="P47" s="193"/>
      <c r="Q47" s="192"/>
    </row>
    <row r="48" spans="1:17" s="188" customFormat="1" ht="16.5" customHeight="1">
      <c r="A48" s="193">
        <v>43</v>
      </c>
      <c r="B48" s="198" t="s">
        <v>200</v>
      </c>
      <c r="C48" s="197" t="s">
        <v>310</v>
      </c>
      <c r="D48" s="197" t="s">
        <v>309</v>
      </c>
      <c r="E48" s="197" t="s">
        <v>349</v>
      </c>
      <c r="F48" s="197" t="s">
        <v>348</v>
      </c>
      <c r="G48" s="197" t="s">
        <v>121</v>
      </c>
      <c r="H48" s="196">
        <v>0</v>
      </c>
      <c r="I48" s="196"/>
      <c r="J48" s="196" t="s">
        <v>73</v>
      </c>
      <c r="K48" s="195">
        <v>1</v>
      </c>
      <c r="L48" s="195"/>
      <c r="M48" s="194"/>
      <c r="N48" s="193" t="s">
        <v>345</v>
      </c>
      <c r="O48" s="193"/>
      <c r="P48" s="193"/>
      <c r="Q48" s="192"/>
    </row>
    <row r="49" spans="1:17" s="188" customFormat="1" ht="16.5" customHeight="1">
      <c r="A49" s="193">
        <v>44</v>
      </c>
      <c r="B49" s="198" t="s">
        <v>200</v>
      </c>
      <c r="C49" s="197" t="s">
        <v>310</v>
      </c>
      <c r="D49" s="197" t="s">
        <v>309</v>
      </c>
      <c r="E49" s="198" t="s">
        <v>347</v>
      </c>
      <c r="F49" s="198" t="s">
        <v>346</v>
      </c>
      <c r="G49" s="198" t="s">
        <v>121</v>
      </c>
      <c r="H49" s="193">
        <v>0</v>
      </c>
      <c r="I49" s="193"/>
      <c r="J49" s="196" t="s">
        <v>73</v>
      </c>
      <c r="K49" s="195">
        <v>1</v>
      </c>
      <c r="L49" s="195"/>
      <c r="M49" s="194"/>
      <c r="N49" s="193"/>
      <c r="O49" s="193"/>
      <c r="P49" s="193"/>
      <c r="Q49" s="192"/>
    </row>
    <row r="50" spans="1:17" s="188" customFormat="1" ht="16.5" customHeight="1">
      <c r="A50" s="193">
        <v>45</v>
      </c>
      <c r="B50" s="198" t="s">
        <v>17</v>
      </c>
      <c r="C50" s="197" t="s">
        <v>329</v>
      </c>
      <c r="D50" s="197" t="s">
        <v>322</v>
      </c>
      <c r="E50" s="197" t="s">
        <v>344</v>
      </c>
      <c r="F50" s="197" t="s">
        <v>343</v>
      </c>
      <c r="G50" s="197" t="s">
        <v>278</v>
      </c>
      <c r="H50" s="196">
        <v>0</v>
      </c>
      <c r="I50" s="196"/>
      <c r="J50" s="196" t="s">
        <v>73</v>
      </c>
      <c r="K50" s="195">
        <v>1</v>
      </c>
      <c r="L50" s="195"/>
      <c r="M50" s="194"/>
      <c r="N50" s="193"/>
      <c r="O50" s="193"/>
      <c r="P50" s="193"/>
      <c r="Q50" s="192"/>
    </row>
    <row r="51" spans="1:17" s="188" customFormat="1" ht="16.5" customHeight="1">
      <c r="A51" s="193">
        <v>46</v>
      </c>
      <c r="B51" s="198" t="s">
        <v>17</v>
      </c>
      <c r="C51" s="197" t="s">
        <v>310</v>
      </c>
      <c r="D51" s="197" t="s">
        <v>316</v>
      </c>
      <c r="E51" s="197" t="s">
        <v>342</v>
      </c>
      <c r="F51" s="197" t="s">
        <v>341</v>
      </c>
      <c r="G51" s="197" t="s">
        <v>282</v>
      </c>
      <c r="H51" s="196">
        <v>0</v>
      </c>
      <c r="I51" s="196"/>
      <c r="J51" s="196" t="s">
        <v>73</v>
      </c>
      <c r="K51" s="195">
        <v>1</v>
      </c>
      <c r="L51" s="195"/>
      <c r="M51" s="194"/>
      <c r="N51" s="193"/>
      <c r="O51" s="193"/>
      <c r="P51" s="193"/>
      <c r="Q51" s="192"/>
    </row>
    <row r="52" spans="1:17" s="188" customFormat="1" ht="16.5" customHeight="1">
      <c r="A52" s="193">
        <v>47</v>
      </c>
      <c r="B52" s="198" t="s">
        <v>17</v>
      </c>
      <c r="C52" s="197" t="s">
        <v>329</v>
      </c>
      <c r="D52" s="197" t="s">
        <v>316</v>
      </c>
      <c r="E52" s="197" t="s">
        <v>340</v>
      </c>
      <c r="F52" s="197" t="s">
        <v>339</v>
      </c>
      <c r="G52" s="197" t="s">
        <v>282</v>
      </c>
      <c r="H52" s="196">
        <v>0</v>
      </c>
      <c r="I52" s="196"/>
      <c r="J52" s="196" t="s">
        <v>73</v>
      </c>
      <c r="K52" s="195">
        <v>1</v>
      </c>
      <c r="L52" s="195"/>
      <c r="M52" s="194"/>
      <c r="N52" s="193"/>
      <c r="O52" s="193"/>
      <c r="P52" s="193"/>
      <c r="Q52" s="192"/>
    </row>
    <row r="53" spans="1:17" s="188" customFormat="1" ht="16.5" customHeight="1">
      <c r="A53" s="193">
        <v>48</v>
      </c>
      <c r="B53" s="198" t="s">
        <v>17</v>
      </c>
      <c r="C53" s="197" t="s">
        <v>310</v>
      </c>
      <c r="D53" s="197" t="s">
        <v>316</v>
      </c>
      <c r="E53" s="197" t="s">
        <v>338</v>
      </c>
      <c r="F53" s="197" t="s">
        <v>337</v>
      </c>
      <c r="G53" s="197" t="s">
        <v>282</v>
      </c>
      <c r="H53" s="196">
        <v>0</v>
      </c>
      <c r="I53" s="196"/>
      <c r="J53" s="196" t="s">
        <v>73</v>
      </c>
      <c r="K53" s="195">
        <v>1</v>
      </c>
      <c r="L53" s="195"/>
      <c r="M53" s="194"/>
      <c r="N53" s="193"/>
      <c r="O53" s="193"/>
      <c r="P53" s="193"/>
      <c r="Q53" s="192"/>
    </row>
    <row r="54" spans="1:17" s="188" customFormat="1" ht="16.5" customHeight="1">
      <c r="A54" s="193">
        <v>49</v>
      </c>
      <c r="B54" s="198" t="s">
        <v>17</v>
      </c>
      <c r="C54" s="197" t="s">
        <v>310</v>
      </c>
      <c r="D54" s="197" t="s">
        <v>316</v>
      </c>
      <c r="E54" s="197" t="s">
        <v>336</v>
      </c>
      <c r="F54" s="197" t="s">
        <v>335</v>
      </c>
      <c r="G54" s="197" t="s">
        <v>282</v>
      </c>
      <c r="H54" s="196">
        <v>0</v>
      </c>
      <c r="I54" s="196"/>
      <c r="J54" s="196" t="s">
        <v>73</v>
      </c>
      <c r="K54" s="195">
        <v>1</v>
      </c>
      <c r="L54" s="195"/>
      <c r="M54" s="194"/>
      <c r="N54" s="193" t="s">
        <v>332</v>
      </c>
      <c r="O54" s="193"/>
      <c r="P54" s="193"/>
      <c r="Q54" s="192"/>
    </row>
    <row r="55" spans="1:17" s="188" customFormat="1" ht="16.5" customHeight="1">
      <c r="A55" s="193">
        <v>50</v>
      </c>
      <c r="B55" s="198" t="s">
        <v>17</v>
      </c>
      <c r="C55" s="197" t="s">
        <v>329</v>
      </c>
      <c r="D55" s="197" t="s">
        <v>309</v>
      </c>
      <c r="E55" s="197" t="s">
        <v>331</v>
      </c>
      <c r="F55" s="197" t="s">
        <v>330</v>
      </c>
      <c r="G55" s="197" t="s">
        <v>121</v>
      </c>
      <c r="H55" s="196">
        <v>0</v>
      </c>
      <c r="I55" s="196"/>
      <c r="J55" s="196" t="s">
        <v>73</v>
      </c>
      <c r="K55" s="195">
        <v>1</v>
      </c>
      <c r="L55" s="195"/>
      <c r="M55" s="194"/>
      <c r="N55" s="193"/>
      <c r="O55" s="193"/>
      <c r="P55" s="193"/>
      <c r="Q55" s="192"/>
    </row>
    <row r="56" spans="1:17" s="188" customFormat="1" ht="16.5" customHeight="1">
      <c r="A56" s="193">
        <v>51</v>
      </c>
      <c r="B56" s="198" t="s">
        <v>17</v>
      </c>
      <c r="C56" s="197" t="s">
        <v>329</v>
      </c>
      <c r="D56" s="197" t="s">
        <v>309</v>
      </c>
      <c r="E56" s="197" t="s">
        <v>328</v>
      </c>
      <c r="F56" s="197" t="s">
        <v>327</v>
      </c>
      <c r="G56" s="197" t="s">
        <v>121</v>
      </c>
      <c r="H56" s="196">
        <v>0</v>
      </c>
      <c r="I56" s="196"/>
      <c r="J56" s="196" t="s">
        <v>73</v>
      </c>
      <c r="K56" s="195">
        <v>1</v>
      </c>
      <c r="L56" s="195"/>
      <c r="M56" s="194"/>
      <c r="N56" s="193"/>
      <c r="O56" s="193"/>
      <c r="P56" s="193"/>
      <c r="Q56" s="192"/>
    </row>
    <row r="57" spans="1:17" s="188" customFormat="1" ht="16.5" customHeight="1">
      <c r="A57" s="193">
        <v>52</v>
      </c>
      <c r="B57" s="198" t="s">
        <v>17</v>
      </c>
      <c r="C57" s="197" t="s">
        <v>310</v>
      </c>
      <c r="D57" s="197" t="s">
        <v>309</v>
      </c>
      <c r="E57" s="197" t="s">
        <v>326</v>
      </c>
      <c r="F57" s="197" t="s">
        <v>325</v>
      </c>
      <c r="G57" s="197" t="s">
        <v>121</v>
      </c>
      <c r="H57" s="196">
        <v>0</v>
      </c>
      <c r="I57" s="196"/>
      <c r="J57" s="196" t="s">
        <v>73</v>
      </c>
      <c r="K57" s="195">
        <v>1</v>
      </c>
      <c r="L57" s="195"/>
      <c r="M57" s="194"/>
      <c r="N57" s="193"/>
      <c r="O57" s="193"/>
      <c r="P57" s="193"/>
      <c r="Q57" s="192"/>
    </row>
    <row r="58" spans="1:17" s="188" customFormat="1" ht="16.5" customHeight="1">
      <c r="A58" s="193">
        <v>53</v>
      </c>
      <c r="B58" s="198" t="s">
        <v>311</v>
      </c>
      <c r="C58" s="197" t="s">
        <v>317</v>
      </c>
      <c r="D58" s="197" t="s">
        <v>322</v>
      </c>
      <c r="E58" s="197" t="s">
        <v>324</v>
      </c>
      <c r="F58" s="197" t="s">
        <v>323</v>
      </c>
      <c r="G58" s="197" t="s">
        <v>278</v>
      </c>
      <c r="H58" s="196">
        <v>0</v>
      </c>
      <c r="I58" s="196"/>
      <c r="J58" s="196" t="s">
        <v>73</v>
      </c>
      <c r="K58" s="195">
        <v>1</v>
      </c>
      <c r="L58" s="195"/>
      <c r="M58" s="194"/>
      <c r="N58" s="193"/>
      <c r="O58" s="193"/>
      <c r="P58" s="193"/>
      <c r="Q58" s="192"/>
    </row>
    <row r="59" spans="1:17" s="188" customFormat="1" ht="16.5" customHeight="1">
      <c r="A59" s="193">
        <v>54</v>
      </c>
      <c r="B59" s="198" t="s">
        <v>311</v>
      </c>
      <c r="C59" s="197" t="s">
        <v>317</v>
      </c>
      <c r="D59" s="197" t="s">
        <v>322</v>
      </c>
      <c r="E59" s="197" t="s">
        <v>321</v>
      </c>
      <c r="F59" s="197" t="s">
        <v>320</v>
      </c>
      <c r="G59" s="197" t="s">
        <v>278</v>
      </c>
      <c r="H59" s="196">
        <v>0</v>
      </c>
      <c r="I59" s="196"/>
      <c r="J59" s="196" t="s">
        <v>73</v>
      </c>
      <c r="K59" s="195">
        <v>1</v>
      </c>
      <c r="L59" s="195"/>
      <c r="M59" s="194"/>
      <c r="N59" s="193"/>
      <c r="O59" s="193"/>
      <c r="P59" s="193"/>
      <c r="Q59" s="192"/>
    </row>
    <row r="60" spans="1:17" s="188" customFormat="1" ht="16.5" customHeight="1">
      <c r="A60" s="193">
        <v>55</v>
      </c>
      <c r="B60" s="198" t="s">
        <v>311</v>
      </c>
      <c r="C60" s="197" t="s">
        <v>317</v>
      </c>
      <c r="D60" s="197" t="s">
        <v>316</v>
      </c>
      <c r="E60" s="197" t="s">
        <v>319</v>
      </c>
      <c r="F60" s="197" t="s">
        <v>318</v>
      </c>
      <c r="G60" s="197" t="s">
        <v>282</v>
      </c>
      <c r="H60" s="196">
        <v>0</v>
      </c>
      <c r="I60" s="196"/>
      <c r="J60" s="196" t="s">
        <v>73</v>
      </c>
      <c r="K60" s="195">
        <v>1</v>
      </c>
      <c r="L60" s="195"/>
      <c r="M60" s="194"/>
      <c r="N60" s="193"/>
      <c r="O60" s="193"/>
      <c r="P60" s="193"/>
      <c r="Q60" s="192"/>
    </row>
    <row r="61" spans="1:17" s="188" customFormat="1" ht="16.5" customHeight="1">
      <c r="A61" s="193">
        <v>56</v>
      </c>
      <c r="B61" s="198" t="s">
        <v>311</v>
      </c>
      <c r="C61" s="197" t="s">
        <v>317</v>
      </c>
      <c r="D61" s="197" t="s">
        <v>316</v>
      </c>
      <c r="E61" s="197" t="s">
        <v>315</v>
      </c>
      <c r="F61" s="197" t="s">
        <v>314</v>
      </c>
      <c r="G61" s="197" t="s">
        <v>282</v>
      </c>
      <c r="H61" s="196">
        <v>0</v>
      </c>
      <c r="I61" s="196"/>
      <c r="J61" s="196" t="s">
        <v>73</v>
      </c>
      <c r="K61" s="195">
        <v>1</v>
      </c>
      <c r="L61" s="195"/>
      <c r="M61" s="194"/>
      <c r="N61" s="193"/>
      <c r="O61" s="193"/>
      <c r="P61" s="193"/>
      <c r="Q61" s="192"/>
    </row>
    <row r="62" spans="1:17" s="188" customFormat="1" ht="16.5" customHeight="1">
      <c r="A62" s="193">
        <v>57</v>
      </c>
      <c r="B62" s="198" t="s">
        <v>311</v>
      </c>
      <c r="C62" s="197" t="s">
        <v>310</v>
      </c>
      <c r="D62" s="197" t="s">
        <v>309</v>
      </c>
      <c r="E62" s="197" t="s">
        <v>313</v>
      </c>
      <c r="F62" s="197" t="s">
        <v>312</v>
      </c>
      <c r="G62" s="197" t="s">
        <v>121</v>
      </c>
      <c r="H62" s="196">
        <v>0</v>
      </c>
      <c r="I62" s="196"/>
      <c r="J62" s="196" t="s">
        <v>73</v>
      </c>
      <c r="K62" s="195">
        <v>1</v>
      </c>
      <c r="L62" s="195"/>
      <c r="M62" s="194"/>
      <c r="N62" s="193"/>
      <c r="O62" s="193"/>
      <c r="P62" s="193"/>
      <c r="Q62" s="192"/>
    </row>
    <row r="63" spans="1:17" s="188" customFormat="1" ht="16.5" customHeight="1">
      <c r="A63" s="193">
        <v>58</v>
      </c>
      <c r="B63" s="198" t="s">
        <v>311</v>
      </c>
      <c r="C63" s="197" t="s">
        <v>310</v>
      </c>
      <c r="D63" s="197" t="s">
        <v>309</v>
      </c>
      <c r="E63" s="197" t="s">
        <v>308</v>
      </c>
      <c r="F63" s="197" t="s">
        <v>307</v>
      </c>
      <c r="G63" s="197" t="s">
        <v>121</v>
      </c>
      <c r="H63" s="196">
        <v>0</v>
      </c>
      <c r="I63" s="196"/>
      <c r="J63" s="196" t="s">
        <v>73</v>
      </c>
      <c r="K63" s="195">
        <v>1</v>
      </c>
      <c r="L63" s="195"/>
      <c r="M63" s="194"/>
      <c r="N63" s="193"/>
      <c r="O63" s="193"/>
      <c r="P63" s="193"/>
      <c r="Q63" s="192"/>
    </row>
    <row r="64" spans="1:17" ht="16.5" customHeight="1">
      <c r="A64" s="189"/>
      <c r="N64" s="189"/>
      <c r="O64" s="189"/>
      <c r="P64" s="189"/>
      <c r="Q64" s="175"/>
    </row>
    <row r="65" spans="2:13" ht="18.75" customHeight="1">
      <c r="B65" s="191"/>
      <c r="C65" s="186"/>
      <c r="D65" s="186"/>
      <c r="E65" s="186"/>
      <c r="F65" s="186"/>
      <c r="G65" s="186"/>
      <c r="H65" s="184"/>
      <c r="I65" s="184"/>
      <c r="J65" s="184"/>
      <c r="K65" s="239">
        <f>SUM(K6:K63)</f>
        <v>45.5</v>
      </c>
      <c r="L65" s="239">
        <f>SUM(L6:L63)</f>
        <v>12.5</v>
      </c>
      <c r="M65" s="190"/>
    </row>
    <row r="66" spans="1:17" s="43" customFormat="1" ht="18.75" customHeight="1">
      <c r="A66" s="174"/>
      <c r="B66" s="18"/>
      <c r="C66" s="18"/>
      <c r="D66" s="18"/>
      <c r="E66" s="18"/>
      <c r="F66" s="18"/>
      <c r="G66" s="18"/>
      <c r="H66" s="167"/>
      <c r="I66" s="166"/>
      <c r="J66" s="166"/>
      <c r="K66" s="18"/>
      <c r="L66" s="18"/>
      <c r="M66" s="18"/>
      <c r="P66" s="174"/>
      <c r="Q66" s="175"/>
    </row>
    <row r="67" spans="1:17" ht="8.25" customHeight="1">
      <c r="A67" s="168"/>
      <c r="B67" s="175" t="s">
        <v>466</v>
      </c>
      <c r="C67" s="43"/>
      <c r="D67" s="43"/>
      <c r="E67" s="43"/>
      <c r="F67" s="43"/>
      <c r="G67" s="44"/>
      <c r="H67" s="219"/>
      <c r="I67" s="219"/>
      <c r="J67" s="210"/>
      <c r="K67" s="43"/>
      <c r="L67" s="43"/>
      <c r="M67" s="43"/>
      <c r="N67" s="174">
        <v>1</v>
      </c>
      <c r="O67" s="177" t="s">
        <v>305</v>
      </c>
      <c r="P67" s="174"/>
      <c r="Q67" s="175"/>
    </row>
    <row r="68" spans="1:17" ht="16.5" customHeight="1">
      <c r="A68" s="168"/>
      <c r="C68" s="170"/>
      <c r="D68" s="170"/>
      <c r="E68" s="187"/>
      <c r="F68" s="186"/>
      <c r="G68" s="186"/>
      <c r="H68" s="185"/>
      <c r="I68" s="184"/>
      <c r="K68" s="175"/>
      <c r="L68" s="175"/>
      <c r="M68" s="175"/>
      <c r="N68" s="174">
        <v>16</v>
      </c>
      <c r="O68" s="177" t="s">
        <v>305</v>
      </c>
      <c r="P68" s="174"/>
      <c r="Q68" s="175"/>
    </row>
    <row r="69" spans="1:17" ht="16.5" customHeight="1">
      <c r="A69" s="168"/>
      <c r="C69" s="170"/>
      <c r="D69" s="170"/>
      <c r="E69" s="170"/>
      <c r="F69" s="175"/>
      <c r="G69" s="175"/>
      <c r="H69" s="176"/>
      <c r="I69" s="174"/>
      <c r="K69" s="175"/>
      <c r="L69" s="175"/>
      <c r="M69" s="175"/>
      <c r="N69" s="174">
        <v>2</v>
      </c>
      <c r="O69" s="177" t="s">
        <v>305</v>
      </c>
      <c r="P69" s="174"/>
      <c r="Q69" s="175"/>
    </row>
    <row r="70" spans="1:17" s="178" customFormat="1" ht="16.5" customHeight="1">
      <c r="A70" s="180"/>
      <c r="B70" s="18"/>
      <c r="C70" s="170"/>
      <c r="D70" s="170"/>
      <c r="E70" s="170"/>
      <c r="F70" s="175"/>
      <c r="G70" s="175"/>
      <c r="H70" s="176"/>
      <c r="I70" s="174"/>
      <c r="J70" s="166"/>
      <c r="K70" s="175"/>
      <c r="L70" s="175"/>
      <c r="M70" s="175"/>
      <c r="N70" s="180"/>
      <c r="O70" s="180"/>
      <c r="P70" s="180"/>
      <c r="Q70" s="179"/>
    </row>
    <row r="71" spans="1:17" ht="16.5" customHeight="1">
      <c r="A71" s="168"/>
      <c r="B71" s="179" t="s">
        <v>306</v>
      </c>
      <c r="C71" s="179"/>
      <c r="D71" s="178"/>
      <c r="E71" s="179"/>
      <c r="F71" s="178"/>
      <c r="G71" s="183"/>
      <c r="H71" s="182"/>
      <c r="I71" s="182"/>
      <c r="J71" s="181"/>
      <c r="K71" s="178"/>
      <c r="L71" s="178"/>
      <c r="M71" s="178"/>
      <c r="N71" s="174">
        <v>15</v>
      </c>
      <c r="O71" s="177" t="s">
        <v>305</v>
      </c>
      <c r="P71" s="174"/>
      <c r="Q71" s="175"/>
    </row>
    <row r="72" spans="1:15" ht="16.5" customHeight="1">
      <c r="A72" s="173"/>
      <c r="C72" s="170"/>
      <c r="D72" s="170"/>
      <c r="E72" s="170"/>
      <c r="F72" s="175"/>
      <c r="G72" s="175"/>
      <c r="H72" s="176"/>
      <c r="I72" s="174"/>
      <c r="K72" s="175"/>
      <c r="L72" s="175"/>
      <c r="M72" s="175"/>
      <c r="N72" s="174"/>
      <c r="O72" s="174"/>
    </row>
    <row r="73" spans="1:13" ht="16.5" customHeight="1">
      <c r="A73" s="173"/>
      <c r="B73" s="170"/>
      <c r="C73" s="170"/>
      <c r="D73" s="170"/>
      <c r="E73" s="170"/>
      <c r="F73" s="175"/>
      <c r="G73" s="175"/>
      <c r="H73" s="176"/>
      <c r="I73" s="174"/>
      <c r="J73" s="174"/>
      <c r="K73" s="175"/>
      <c r="L73" s="175"/>
      <c r="M73" s="175"/>
    </row>
    <row r="74" spans="1:5" ht="16.5" customHeight="1">
      <c r="A74" s="173"/>
      <c r="B74" s="173"/>
      <c r="C74" s="173"/>
      <c r="D74" s="173"/>
      <c r="E74" s="173"/>
    </row>
    <row r="75" spans="2:9" ht="16.5" customHeight="1">
      <c r="B75" s="173"/>
      <c r="C75" s="173"/>
      <c r="D75" s="173"/>
      <c r="E75" s="173"/>
      <c r="G75" s="173"/>
      <c r="H75" s="172"/>
      <c r="I75" s="171"/>
    </row>
    <row r="76" spans="2:9" ht="16.5" customHeight="1">
      <c r="B76" s="170" t="s">
        <v>304</v>
      </c>
      <c r="G76" s="170" t="s">
        <v>303</v>
      </c>
      <c r="H76" s="169"/>
      <c r="I76" s="168"/>
    </row>
    <row r="77" spans="2:9" ht="16.5" customHeight="1">
      <c r="B77" s="170" t="s">
        <v>302</v>
      </c>
      <c r="G77" s="170" t="s">
        <v>301</v>
      </c>
      <c r="H77" s="169"/>
      <c r="I77" s="168"/>
    </row>
    <row r="78" spans="2:9" ht="16.5" customHeight="1">
      <c r="B78" s="170" t="s">
        <v>300</v>
      </c>
      <c r="G78" s="170" t="s">
        <v>299</v>
      </c>
      <c r="H78" s="169"/>
      <c r="I78" s="168"/>
    </row>
    <row r="79" spans="2:9" ht="16.5" customHeight="1">
      <c r="B79" s="170" t="s">
        <v>298</v>
      </c>
      <c r="G79" s="170" t="s">
        <v>297</v>
      </c>
      <c r="H79" s="169"/>
      <c r="I79" s="168"/>
    </row>
    <row r="80" spans="2:9" ht="16.5" customHeight="1">
      <c r="B80" s="170" t="s">
        <v>296</v>
      </c>
      <c r="G80" s="170" t="s">
        <v>295</v>
      </c>
      <c r="H80" s="169"/>
      <c r="I80" s="168"/>
    </row>
  </sheetData>
  <sheetProtection/>
  <mergeCells count="12">
    <mergeCell ref="A1:M1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L4"/>
    <mergeCell ref="M4:M5"/>
  </mergeCells>
  <printOptions horizontalCentered="1"/>
  <pageMargins left="0.4330708661417323" right="0.31496062992125984" top="0.63" bottom="0.36" header="0.5118110236220472" footer="0.17"/>
  <pageSetup firstPageNumber="51" useFirstPageNumber="1" horizontalDpi="600" verticalDpi="600" orientation="landscape" paperSize="9" scale="89" r:id="rId1"/>
  <headerFooter alignWithMargins="0">
    <oddFooter>&amp;R&amp;11&amp;P</oddFooter>
  </headerFooter>
  <rowBreaks count="1" manualBreakCount="1">
    <brk id="3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"/>
  <sheetViews>
    <sheetView view="pageBreakPreview" zoomScaleNormal="60" zoomScaleSheetLayoutView="100" zoomScalePageLayoutView="0" workbookViewId="0" topLeftCell="A16">
      <selection activeCell="D22" sqref="D22"/>
    </sheetView>
  </sheetViews>
  <sheetFormatPr defaultColWidth="30.57421875" defaultRowHeight="34.5" customHeight="1"/>
  <cols>
    <col min="1" max="1" width="5.7109375" style="46" customWidth="1"/>
    <col min="2" max="2" width="15.57421875" style="46" customWidth="1"/>
    <col min="3" max="3" width="18.421875" style="46" customWidth="1"/>
    <col min="4" max="4" width="25.140625" style="46" customWidth="1"/>
    <col min="5" max="5" width="27.8515625" style="46" customWidth="1"/>
    <col min="6" max="6" width="7.421875" style="46" customWidth="1"/>
    <col min="7" max="7" width="15.8515625" style="46" customWidth="1"/>
    <col min="8" max="8" width="8.140625" style="46" customWidth="1"/>
    <col min="9" max="9" width="27.7109375" style="46" customWidth="1"/>
    <col min="10" max="10" width="8.57421875" style="46" customWidth="1"/>
    <col min="11" max="11" width="9.00390625" style="46" customWidth="1"/>
    <col min="12" max="58" width="30.57421875" style="46" customWidth="1"/>
    <col min="59" max="16384" width="30.57421875" style="46" customWidth="1"/>
  </cols>
  <sheetData>
    <row r="1" spans="1:11" ht="18" customHeight="1">
      <c r="A1" s="686" t="s">
        <v>11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ht="24.75" customHeight="1">
      <c r="A2" s="687" t="s">
        <v>30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</row>
    <row r="3" spans="1:11" ht="21" customHeight="1">
      <c r="A3" s="687" t="s">
        <v>31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</row>
    <row r="4" spans="1:10" s="66" customFormat="1" ht="23.25" customHeight="1">
      <c r="A4" s="285" t="s">
        <v>479</v>
      </c>
      <c r="B4" s="245"/>
      <c r="C4" s="245"/>
      <c r="D4" s="245"/>
      <c r="J4" s="290"/>
    </row>
    <row r="5" spans="1:11" s="11" customFormat="1" ht="41.25" customHeight="1">
      <c r="A5" s="295" t="s">
        <v>28</v>
      </c>
      <c r="B5" s="293" t="s">
        <v>27</v>
      </c>
      <c r="C5" s="685" t="s">
        <v>26</v>
      </c>
      <c r="D5" s="685"/>
      <c r="E5" s="293" t="s">
        <v>25</v>
      </c>
      <c r="F5" s="293" t="s">
        <v>23</v>
      </c>
      <c r="G5" s="293" t="s">
        <v>24</v>
      </c>
      <c r="H5" s="293" t="s">
        <v>23</v>
      </c>
      <c r="I5" s="293" t="s">
        <v>22</v>
      </c>
      <c r="J5" s="293" t="s">
        <v>21</v>
      </c>
      <c r="K5" s="293" t="s">
        <v>2</v>
      </c>
    </row>
    <row r="6" spans="1:11" s="14" customFormat="1" ht="21">
      <c r="A6" s="94">
        <v>1</v>
      </c>
      <c r="B6" s="294">
        <v>5610730001</v>
      </c>
      <c r="C6" s="291" t="s">
        <v>1043</v>
      </c>
      <c r="D6" s="291" t="s">
        <v>1044</v>
      </c>
      <c r="E6" s="291" t="s">
        <v>1045</v>
      </c>
      <c r="F6" s="291" t="s">
        <v>1046</v>
      </c>
      <c r="G6" s="292" t="s">
        <v>14</v>
      </c>
      <c r="H6" s="292" t="s">
        <v>14</v>
      </c>
      <c r="I6" s="291" t="s">
        <v>14</v>
      </c>
      <c r="J6" s="292" t="s">
        <v>1006</v>
      </c>
      <c r="K6" s="279"/>
    </row>
    <row r="7" spans="1:11" s="14" customFormat="1" ht="84">
      <c r="A7" s="94">
        <v>2</v>
      </c>
      <c r="B7" s="367">
        <v>5610730002</v>
      </c>
      <c r="C7" s="368" t="s">
        <v>1047</v>
      </c>
      <c r="D7" s="368" t="s">
        <v>1048</v>
      </c>
      <c r="E7" s="368" t="s">
        <v>1049</v>
      </c>
      <c r="F7" s="368" t="s">
        <v>1013</v>
      </c>
      <c r="G7" s="310" t="s">
        <v>14</v>
      </c>
      <c r="H7" s="310" t="s">
        <v>14</v>
      </c>
      <c r="I7" s="313" t="s">
        <v>1050</v>
      </c>
      <c r="J7" s="310" t="s">
        <v>1006</v>
      </c>
      <c r="K7" s="279"/>
    </row>
    <row r="8" spans="1:11" s="14" customFormat="1" ht="21">
      <c r="A8" s="94">
        <v>3</v>
      </c>
      <c r="B8" s="294">
        <v>5610730003</v>
      </c>
      <c r="C8" s="291" t="s">
        <v>1051</v>
      </c>
      <c r="D8" s="291" t="s">
        <v>1052</v>
      </c>
      <c r="E8" s="291" t="s">
        <v>969</v>
      </c>
      <c r="F8" s="291" t="s">
        <v>1005</v>
      </c>
      <c r="G8" s="292" t="s">
        <v>14</v>
      </c>
      <c r="H8" s="292" t="s">
        <v>14</v>
      </c>
      <c r="I8" s="291" t="s">
        <v>14</v>
      </c>
      <c r="J8" s="292" t="s">
        <v>1006</v>
      </c>
      <c r="K8" s="279"/>
    </row>
    <row r="9" spans="1:11" s="14" customFormat="1" ht="21">
      <c r="A9" s="94">
        <v>4</v>
      </c>
      <c r="B9" s="294">
        <v>5610730004</v>
      </c>
      <c r="C9" s="291" t="s">
        <v>1053</v>
      </c>
      <c r="D9" s="291" t="s">
        <v>1054</v>
      </c>
      <c r="E9" s="291" t="s">
        <v>1055</v>
      </c>
      <c r="F9" s="291" t="s">
        <v>1046</v>
      </c>
      <c r="G9" s="292" t="s">
        <v>14</v>
      </c>
      <c r="H9" s="292" t="s">
        <v>14</v>
      </c>
      <c r="I9" s="291" t="s">
        <v>14</v>
      </c>
      <c r="J9" s="292" t="s">
        <v>1006</v>
      </c>
      <c r="K9" s="279"/>
    </row>
    <row r="10" spans="1:11" s="14" customFormat="1" ht="152.25" customHeight="1">
      <c r="A10" s="94">
        <v>5</v>
      </c>
      <c r="B10" s="367">
        <v>5610730005</v>
      </c>
      <c r="C10" s="368" t="s">
        <v>1056</v>
      </c>
      <c r="D10" s="368" t="s">
        <v>1057</v>
      </c>
      <c r="E10" s="368" t="s">
        <v>1058</v>
      </c>
      <c r="F10" s="368" t="s">
        <v>1046</v>
      </c>
      <c r="G10" s="310" t="s">
        <v>14</v>
      </c>
      <c r="H10" s="310" t="s">
        <v>1059</v>
      </c>
      <c r="I10" s="313" t="s">
        <v>1060</v>
      </c>
      <c r="J10" s="310" t="s">
        <v>1006</v>
      </c>
      <c r="K10" s="279"/>
    </row>
    <row r="11" spans="1:11" s="14" customFormat="1" ht="21">
      <c r="A11" s="94">
        <v>6</v>
      </c>
      <c r="B11" s="294">
        <v>5610730006</v>
      </c>
      <c r="C11" s="291" t="s">
        <v>1061</v>
      </c>
      <c r="D11" s="291" t="s">
        <v>1062</v>
      </c>
      <c r="E11" s="291" t="s">
        <v>1063</v>
      </c>
      <c r="F11" s="291" t="s">
        <v>1013</v>
      </c>
      <c r="G11" s="292" t="s">
        <v>14</v>
      </c>
      <c r="H11" s="292" t="s">
        <v>14</v>
      </c>
      <c r="I11" s="291" t="s">
        <v>14</v>
      </c>
      <c r="J11" s="292" t="s">
        <v>1006</v>
      </c>
      <c r="K11" s="279"/>
    </row>
    <row r="12" spans="1:11" s="127" customFormat="1" ht="84">
      <c r="A12" s="94">
        <v>7</v>
      </c>
      <c r="B12" s="367">
        <v>5610730007</v>
      </c>
      <c r="C12" s="368" t="s">
        <v>1064</v>
      </c>
      <c r="D12" s="368" t="s">
        <v>1065</v>
      </c>
      <c r="E12" s="368" t="s">
        <v>1049</v>
      </c>
      <c r="F12" s="368" t="s">
        <v>1013</v>
      </c>
      <c r="G12" s="310" t="s">
        <v>14</v>
      </c>
      <c r="H12" s="310" t="s">
        <v>14</v>
      </c>
      <c r="I12" s="313" t="s">
        <v>1066</v>
      </c>
      <c r="J12" s="310" t="s">
        <v>1006</v>
      </c>
      <c r="K12" s="279"/>
    </row>
    <row r="13" spans="1:11" ht="21">
      <c r="A13" s="94">
        <v>8</v>
      </c>
      <c r="B13" s="294">
        <v>5610730008</v>
      </c>
      <c r="C13" s="291" t="s">
        <v>1067</v>
      </c>
      <c r="D13" s="291" t="s">
        <v>1068</v>
      </c>
      <c r="E13" s="291" t="s">
        <v>1058</v>
      </c>
      <c r="F13" s="291" t="s">
        <v>1046</v>
      </c>
      <c r="G13" s="292" t="s">
        <v>14</v>
      </c>
      <c r="H13" s="292" t="s">
        <v>14</v>
      </c>
      <c r="I13" s="291" t="s">
        <v>14</v>
      </c>
      <c r="J13" s="292" t="s">
        <v>1006</v>
      </c>
      <c r="K13" s="279"/>
    </row>
    <row r="14" spans="1:11" s="127" customFormat="1" ht="42">
      <c r="A14" s="94">
        <v>9</v>
      </c>
      <c r="B14" s="367">
        <v>5610730009</v>
      </c>
      <c r="C14" s="368" t="s">
        <v>1069</v>
      </c>
      <c r="D14" s="368" t="s">
        <v>1070</v>
      </c>
      <c r="E14" s="368" t="s">
        <v>1071</v>
      </c>
      <c r="F14" s="368" t="s">
        <v>1013</v>
      </c>
      <c r="G14" s="310" t="s">
        <v>1072</v>
      </c>
      <c r="H14" s="310" t="s">
        <v>1013</v>
      </c>
      <c r="I14" s="313" t="s">
        <v>1073</v>
      </c>
      <c r="J14" s="310" t="s">
        <v>1006</v>
      </c>
      <c r="K14" s="279"/>
    </row>
    <row r="15" spans="1:11" s="127" customFormat="1" ht="105">
      <c r="A15" s="94">
        <v>10</v>
      </c>
      <c r="B15" s="367">
        <v>5610730010</v>
      </c>
      <c r="C15" s="368" t="s">
        <v>1074</v>
      </c>
      <c r="D15" s="368" t="s">
        <v>1075</v>
      </c>
      <c r="E15" s="368" t="s">
        <v>20</v>
      </c>
      <c r="F15" s="368" t="s">
        <v>1005</v>
      </c>
      <c r="G15" s="310" t="s">
        <v>14</v>
      </c>
      <c r="H15" s="310" t="s">
        <v>14</v>
      </c>
      <c r="I15" s="313" t="s">
        <v>1076</v>
      </c>
      <c r="J15" s="310" t="s">
        <v>1006</v>
      </c>
      <c r="K15" s="369"/>
    </row>
    <row r="16" spans="1:11" ht="21">
      <c r="A16" s="94">
        <v>11</v>
      </c>
      <c r="B16" s="294">
        <v>5610730011</v>
      </c>
      <c r="C16" s="291" t="s">
        <v>1077</v>
      </c>
      <c r="D16" s="291" t="s">
        <v>1078</v>
      </c>
      <c r="E16" s="291" t="s">
        <v>1045</v>
      </c>
      <c r="F16" s="291" t="s">
        <v>1046</v>
      </c>
      <c r="G16" s="292" t="s">
        <v>14</v>
      </c>
      <c r="H16" s="292" t="s">
        <v>14</v>
      </c>
      <c r="I16" s="291" t="s">
        <v>14</v>
      </c>
      <c r="J16" s="292" t="s">
        <v>1006</v>
      </c>
      <c r="K16" s="289"/>
    </row>
    <row r="17" spans="1:11" s="127" customFormat="1" ht="42">
      <c r="A17" s="94">
        <v>12</v>
      </c>
      <c r="B17" s="367">
        <v>5610730012</v>
      </c>
      <c r="C17" s="368" t="s">
        <v>1079</v>
      </c>
      <c r="D17" s="368" t="s">
        <v>1080</v>
      </c>
      <c r="E17" s="368" t="s">
        <v>20</v>
      </c>
      <c r="F17" s="368" t="s">
        <v>1005</v>
      </c>
      <c r="G17" s="310" t="s">
        <v>14</v>
      </c>
      <c r="H17" s="310" t="s">
        <v>14</v>
      </c>
      <c r="I17" s="313" t="s">
        <v>1081</v>
      </c>
      <c r="J17" s="310" t="s">
        <v>1006</v>
      </c>
      <c r="K17" s="369"/>
    </row>
    <row r="18" spans="1:11" ht="21">
      <c r="A18" s="94">
        <v>13</v>
      </c>
      <c r="B18" s="294">
        <v>5610730013</v>
      </c>
      <c r="C18" s="291" t="s">
        <v>1082</v>
      </c>
      <c r="D18" s="291" t="s">
        <v>1083</v>
      </c>
      <c r="E18" s="291" t="s">
        <v>1049</v>
      </c>
      <c r="F18" s="291" t="s">
        <v>1013</v>
      </c>
      <c r="G18" s="292" t="s">
        <v>14</v>
      </c>
      <c r="H18" s="292" t="s">
        <v>14</v>
      </c>
      <c r="I18" s="291" t="s">
        <v>14</v>
      </c>
      <c r="J18" s="292" t="s">
        <v>1006</v>
      </c>
      <c r="K18" s="289"/>
    </row>
    <row r="19" spans="1:11" s="127" customFormat="1" ht="108.75" customHeight="1">
      <c r="A19" s="94">
        <v>14</v>
      </c>
      <c r="B19" s="367">
        <v>5610730014</v>
      </c>
      <c r="C19" s="368" t="s">
        <v>1084</v>
      </c>
      <c r="D19" s="368" t="s">
        <v>1085</v>
      </c>
      <c r="E19" s="368" t="s">
        <v>1086</v>
      </c>
      <c r="F19" s="368" t="s">
        <v>1046</v>
      </c>
      <c r="G19" s="310" t="s">
        <v>14</v>
      </c>
      <c r="H19" s="310" t="s">
        <v>14</v>
      </c>
      <c r="I19" s="313" t="s">
        <v>1087</v>
      </c>
      <c r="J19" s="310" t="s">
        <v>1006</v>
      </c>
      <c r="K19" s="369"/>
    </row>
    <row r="20" spans="1:11" ht="21">
      <c r="A20" s="94">
        <v>15</v>
      </c>
      <c r="B20" s="294">
        <v>5610730015</v>
      </c>
      <c r="C20" s="291" t="s">
        <v>1088</v>
      </c>
      <c r="D20" s="291" t="s">
        <v>1089</v>
      </c>
      <c r="E20" s="291" t="s">
        <v>1090</v>
      </c>
      <c r="F20" s="291" t="s">
        <v>1013</v>
      </c>
      <c r="G20" s="292" t="s">
        <v>14</v>
      </c>
      <c r="H20" s="292" t="s">
        <v>14</v>
      </c>
      <c r="I20" s="291" t="s">
        <v>14</v>
      </c>
      <c r="J20" s="292" t="s">
        <v>1006</v>
      </c>
      <c r="K20" s="289"/>
    </row>
    <row r="21" spans="1:11" ht="21">
      <c r="A21" s="94">
        <v>16</v>
      </c>
      <c r="B21" s="294">
        <v>5610730017</v>
      </c>
      <c r="C21" s="291" t="s">
        <v>1091</v>
      </c>
      <c r="D21" s="291" t="s">
        <v>1092</v>
      </c>
      <c r="E21" s="291" t="s">
        <v>1090</v>
      </c>
      <c r="F21" s="291" t="s">
        <v>1013</v>
      </c>
      <c r="G21" s="292" t="s">
        <v>14</v>
      </c>
      <c r="H21" s="292" t="s">
        <v>14</v>
      </c>
      <c r="I21" s="291" t="s">
        <v>14</v>
      </c>
      <c r="J21" s="292" t="s">
        <v>1006</v>
      </c>
      <c r="K21" s="289"/>
    </row>
    <row r="22" spans="1:11" ht="21">
      <c r="A22" s="94">
        <v>17</v>
      </c>
      <c r="B22" s="294">
        <v>5610730018</v>
      </c>
      <c r="C22" s="291" t="s">
        <v>1093</v>
      </c>
      <c r="D22" s="291" t="s">
        <v>1094</v>
      </c>
      <c r="E22" s="291" t="s">
        <v>1039</v>
      </c>
      <c r="F22" s="291" t="s">
        <v>1010</v>
      </c>
      <c r="G22" s="292" t="s">
        <v>14</v>
      </c>
      <c r="H22" s="292" t="s">
        <v>14</v>
      </c>
      <c r="I22" s="291" t="s">
        <v>14</v>
      </c>
      <c r="J22" s="292" t="s">
        <v>1006</v>
      </c>
      <c r="K22" s="289"/>
    </row>
    <row r="23" ht="21"/>
  </sheetData>
  <sheetProtection/>
  <mergeCells count="4">
    <mergeCell ref="A1:K1"/>
    <mergeCell ref="A2:K2"/>
    <mergeCell ref="A3:K3"/>
    <mergeCell ref="C5:D5"/>
  </mergeCells>
  <printOptions horizontalCentered="1"/>
  <pageMargins left="0.2362204724409449" right="0.2362204724409449" top="0.5905511811023623" bottom="0.5905511811023623" header="0.3937007874015748" footer="0.4724409448818898"/>
  <pageSetup firstPageNumber="5" useFirstPageNumber="1" horizontalDpi="600" verticalDpi="600" orientation="landscape" paperSize="9" scale="85" r:id="rId1"/>
  <headerFooter>
    <oddFooter>&amp;R&amp;14A-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view="pageBreakPreview" zoomScale="85" zoomScaleNormal="85" zoomScaleSheetLayoutView="85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15.7109375" style="1" customWidth="1"/>
    <col min="3" max="3" width="24.7109375" style="1" customWidth="1"/>
    <col min="4" max="4" width="16.7109375" style="1" customWidth="1"/>
    <col min="5" max="5" width="23.421875" style="40" customWidth="1"/>
    <col min="6" max="6" width="32.7109375" style="1" customWidth="1"/>
    <col min="7" max="7" width="29.8515625" style="1" customWidth="1"/>
    <col min="8" max="16384" width="9.140625" style="1" customWidth="1"/>
  </cols>
  <sheetData>
    <row r="1" spans="1:7" s="37" customFormat="1" ht="26.25" customHeight="1">
      <c r="A1" s="688" t="s">
        <v>35</v>
      </c>
      <c r="B1" s="688"/>
      <c r="C1" s="688"/>
      <c r="D1" s="688"/>
      <c r="E1" s="688"/>
      <c r="F1" s="688"/>
      <c r="G1" s="688"/>
    </row>
    <row r="2" spans="1:7" s="38" customFormat="1" ht="23.25" customHeight="1">
      <c r="A2" s="285" t="s">
        <v>479</v>
      </c>
      <c r="F2" s="247"/>
      <c r="G2" s="247"/>
    </row>
    <row r="3" spans="1:8" s="67" customFormat="1" ht="27" customHeight="1">
      <c r="A3" s="689" t="s">
        <v>34</v>
      </c>
      <c r="B3" s="689"/>
      <c r="C3" s="689"/>
      <c r="D3" s="689"/>
      <c r="E3" s="689"/>
      <c r="F3" s="689"/>
      <c r="G3" s="689"/>
      <c r="H3" s="689"/>
    </row>
    <row r="4" spans="1:8" s="67" customFormat="1" ht="27" customHeight="1">
      <c r="A4" s="573" t="s">
        <v>1</v>
      </c>
      <c r="B4" s="573" t="s">
        <v>27</v>
      </c>
      <c r="C4" s="690" t="s">
        <v>26</v>
      </c>
      <c r="D4" s="691"/>
      <c r="E4" s="573" t="s">
        <v>32</v>
      </c>
      <c r="F4" s="573" t="s">
        <v>25</v>
      </c>
      <c r="G4" s="573" t="s">
        <v>23</v>
      </c>
      <c r="H4" s="36"/>
    </row>
    <row r="5" spans="1:8" s="67" customFormat="1" ht="27" customHeight="1">
      <c r="A5" s="299"/>
      <c r="B5" s="305"/>
      <c r="C5" s="303"/>
      <c r="D5" s="303"/>
      <c r="E5" s="304"/>
      <c r="F5" s="301"/>
      <c r="G5" s="302"/>
      <c r="H5" s="36"/>
    </row>
    <row r="6" spans="1:8" ht="16.5" customHeight="1">
      <c r="A6" s="254"/>
      <c r="B6" s="254"/>
      <c r="C6" s="263"/>
      <c r="D6" s="263"/>
      <c r="E6" s="2"/>
      <c r="F6" s="263"/>
      <c r="G6" s="298"/>
      <c r="H6" s="18"/>
    </row>
    <row r="7" spans="1:8" ht="27" customHeight="1">
      <c r="A7" s="689" t="s">
        <v>33</v>
      </c>
      <c r="B7" s="689"/>
      <c r="C7" s="689"/>
      <c r="D7" s="689"/>
      <c r="E7" s="689"/>
      <c r="F7" s="689"/>
      <c r="G7" s="689"/>
      <c r="H7" s="689"/>
    </row>
    <row r="8" spans="1:8" s="38" customFormat="1" ht="27" customHeight="1">
      <c r="A8" s="307" t="s">
        <v>1</v>
      </c>
      <c r="B8" s="307" t="s">
        <v>27</v>
      </c>
      <c r="C8" s="685" t="s">
        <v>26</v>
      </c>
      <c r="D8" s="685"/>
      <c r="E8" s="307" t="s">
        <v>32</v>
      </c>
      <c r="F8" s="307" t="s">
        <v>25</v>
      </c>
      <c r="G8" s="307" t="s">
        <v>23</v>
      </c>
      <c r="H8" s="119"/>
    </row>
    <row r="9" spans="1:7" s="38" customFormat="1" ht="27" customHeight="1">
      <c r="A9" s="300">
        <v>1</v>
      </c>
      <c r="B9" s="308">
        <v>5610730007</v>
      </c>
      <c r="C9" s="297" t="s">
        <v>1095</v>
      </c>
      <c r="D9" s="215" t="s">
        <v>1065</v>
      </c>
      <c r="E9" s="297" t="s">
        <v>1096</v>
      </c>
      <c r="F9" s="297" t="s">
        <v>1049</v>
      </c>
      <c r="G9" s="297" t="s">
        <v>1013</v>
      </c>
    </row>
    <row r="10" spans="1:7" s="38" customFormat="1" ht="27" customHeight="1">
      <c r="A10" s="306">
        <v>2</v>
      </c>
      <c r="B10" s="308">
        <v>5610730008</v>
      </c>
      <c r="C10" s="297" t="s">
        <v>1097</v>
      </c>
      <c r="D10" s="215" t="s">
        <v>1068</v>
      </c>
      <c r="E10" s="297" t="s">
        <v>1098</v>
      </c>
      <c r="F10" s="297" t="s">
        <v>1058</v>
      </c>
      <c r="G10" s="297" t="s">
        <v>1046</v>
      </c>
    </row>
    <row r="11" spans="1:8" ht="27" customHeight="1">
      <c r="A11" s="296">
        <v>3</v>
      </c>
      <c r="B11" s="308">
        <v>5610730018</v>
      </c>
      <c r="C11" s="297" t="s">
        <v>1099</v>
      </c>
      <c r="D11" s="253" t="s">
        <v>1094</v>
      </c>
      <c r="E11" s="297" t="s">
        <v>1100</v>
      </c>
      <c r="F11" s="297" t="s">
        <v>1039</v>
      </c>
      <c r="G11" s="297" t="s">
        <v>1010</v>
      </c>
      <c r="H11" s="18"/>
    </row>
    <row r="12" spans="1:8" ht="27" customHeight="1">
      <c r="A12" s="18"/>
      <c r="B12" s="18"/>
      <c r="C12" s="18"/>
      <c r="D12" s="18"/>
      <c r="E12" s="18"/>
      <c r="F12" s="18"/>
      <c r="G12" s="18"/>
      <c r="H12" s="18"/>
    </row>
    <row r="13" spans="1:8" ht="27" customHeight="1">
      <c r="A13" s="18"/>
      <c r="B13" s="18"/>
      <c r="C13" s="18"/>
      <c r="D13" s="18"/>
      <c r="E13" s="18"/>
      <c r="F13" s="18"/>
      <c r="G13" s="18"/>
      <c r="H13" s="18"/>
    </row>
    <row r="14" spans="1:8" ht="27" customHeight="1">
      <c r="A14" s="18"/>
      <c r="B14" s="18"/>
      <c r="C14" s="18"/>
      <c r="D14" s="18"/>
      <c r="E14" s="18"/>
      <c r="F14" s="18"/>
      <c r="G14" s="18"/>
      <c r="H14" s="18"/>
    </row>
    <row r="15" spans="1:8" ht="27" customHeight="1">
      <c r="A15" s="18"/>
      <c r="B15" s="18"/>
      <c r="C15" s="18"/>
      <c r="D15" s="18"/>
      <c r="E15" s="18"/>
      <c r="F15" s="18"/>
      <c r="G15" s="18"/>
      <c r="H15" s="18"/>
    </row>
  </sheetData>
  <sheetProtection/>
  <mergeCells count="5">
    <mergeCell ref="C8:D8"/>
    <mergeCell ref="A1:G1"/>
    <mergeCell ref="A3:H3"/>
    <mergeCell ref="A7:H7"/>
    <mergeCell ref="C4:D4"/>
  </mergeCells>
  <printOptions horizontalCentered="1"/>
  <pageMargins left="0.4724409448818898" right="0.2755905511811024" top="0.7480314960629921" bottom="0.8267716535433072" header="0.31496062992125984" footer="0.5118110236220472"/>
  <pageSetup firstPageNumber="7" useFirstPageNumber="1" horizontalDpi="1200" verticalDpi="1200" orientation="landscape" paperSize="9" scale="90" r:id="rId1"/>
  <headerFooter>
    <oddFooter>&amp;R&amp;14A-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9"/>
  <sheetViews>
    <sheetView view="pageBreakPreview" zoomScaleNormal="60" zoomScaleSheetLayoutView="100" zoomScalePageLayoutView="0" workbookViewId="0" topLeftCell="A4">
      <selection activeCell="B7" sqref="B7"/>
    </sheetView>
  </sheetViews>
  <sheetFormatPr defaultColWidth="9.140625" defaultRowHeight="34.5" customHeight="1"/>
  <cols>
    <col min="1" max="1" width="6.00390625" style="1" customWidth="1"/>
    <col min="2" max="2" width="25.28125" style="1" customWidth="1"/>
    <col min="3" max="3" width="7.28125" style="1" customWidth="1"/>
    <col min="4" max="4" width="33.00390625" style="1" customWidth="1"/>
    <col min="5" max="5" width="21.140625" style="1" customWidth="1"/>
    <col min="6" max="6" width="8.8515625" style="1" customWidth="1"/>
    <col min="7" max="7" width="6.00390625" style="1" customWidth="1"/>
    <col min="8" max="9" width="10.28125" style="1" customWidth="1"/>
    <col min="10" max="10" width="11.421875" style="1" customWidth="1"/>
    <col min="11" max="11" width="9.140625" style="1" customWidth="1"/>
    <col min="12" max="12" width="8.8515625" style="1" customWidth="1"/>
    <col min="13" max="16384" width="9.140625" style="1" customWidth="1"/>
  </cols>
  <sheetData>
    <row r="1" spans="1:12" ht="28.5" customHeight="1">
      <c r="A1" s="692" t="s">
        <v>11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</row>
    <row r="2" spans="1:13" ht="24" customHeight="1">
      <c r="A2" s="693" t="s">
        <v>214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123"/>
    </row>
    <row r="3" spans="1:13" ht="21">
      <c r="A3" s="694" t="s">
        <v>213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</row>
    <row r="4" spans="1:13" s="118" customFormat="1" ht="21">
      <c r="A4" s="695" t="s">
        <v>479</v>
      </c>
      <c r="B4" s="695"/>
      <c r="C4" s="695"/>
      <c r="D4" s="695"/>
      <c r="E4" s="695"/>
      <c r="F4" s="695"/>
      <c r="G4" s="36"/>
      <c r="H4" s="36"/>
      <c r="I4" s="36"/>
      <c r="J4" s="36"/>
      <c r="K4" s="36"/>
      <c r="L4" s="36"/>
      <c r="M4" s="1"/>
    </row>
    <row r="5" spans="1:13" s="127" customFormat="1" ht="63">
      <c r="A5" s="144" t="s">
        <v>1</v>
      </c>
      <c r="B5" s="144" t="s">
        <v>3</v>
      </c>
      <c r="C5" s="144" t="s">
        <v>12</v>
      </c>
      <c r="D5" s="144" t="s">
        <v>60</v>
      </c>
      <c r="E5" s="144" t="s">
        <v>59</v>
      </c>
      <c r="F5" s="144" t="s">
        <v>471</v>
      </c>
      <c r="G5" s="144" t="s">
        <v>57</v>
      </c>
      <c r="H5" s="144" t="s">
        <v>472</v>
      </c>
      <c r="I5" s="144" t="s">
        <v>61</v>
      </c>
      <c r="J5" s="144" t="s">
        <v>62</v>
      </c>
      <c r="K5" s="144" t="s">
        <v>270</v>
      </c>
      <c r="L5" s="144" t="s">
        <v>2</v>
      </c>
      <c r="M5" s="145"/>
    </row>
    <row r="6" spans="1:16" ht="88.5" customHeight="1">
      <c r="A6" s="41">
        <v>1</v>
      </c>
      <c r="B6" s="103" t="s">
        <v>1185</v>
      </c>
      <c r="C6" s="41">
        <v>2013</v>
      </c>
      <c r="D6" s="103" t="s">
        <v>490</v>
      </c>
      <c r="E6" s="103" t="s">
        <v>491</v>
      </c>
      <c r="F6" s="41">
        <v>66</v>
      </c>
      <c r="G6" s="41"/>
      <c r="H6" s="41" t="s">
        <v>492</v>
      </c>
      <c r="I6" s="41" t="s">
        <v>493</v>
      </c>
      <c r="J6" s="393">
        <v>0.5</v>
      </c>
      <c r="K6" s="41" t="s">
        <v>14</v>
      </c>
      <c r="L6" s="105"/>
      <c r="M6" s="124">
        <v>0.5</v>
      </c>
      <c r="N6" s="106"/>
      <c r="P6" s="106"/>
    </row>
    <row r="7" spans="1:13" s="2" customFormat="1" ht="144">
      <c r="A7" s="117">
        <v>2</v>
      </c>
      <c r="B7" s="113" t="s">
        <v>1328</v>
      </c>
      <c r="C7" s="114">
        <v>2013</v>
      </c>
      <c r="D7" s="113" t="s">
        <v>1101</v>
      </c>
      <c r="E7" s="113" t="s">
        <v>1102</v>
      </c>
      <c r="F7" s="93">
        <v>5</v>
      </c>
      <c r="G7" s="115">
        <v>1</v>
      </c>
      <c r="H7" s="375" t="s">
        <v>1103</v>
      </c>
      <c r="I7" s="93" t="s">
        <v>1104</v>
      </c>
      <c r="J7" s="116">
        <v>1</v>
      </c>
      <c r="K7" s="115" t="s">
        <v>14</v>
      </c>
      <c r="L7" s="93"/>
      <c r="M7" s="2">
        <v>1</v>
      </c>
    </row>
    <row r="8" spans="1:13" s="2" customFormat="1" ht="84">
      <c r="A8" s="93">
        <v>3</v>
      </c>
      <c r="B8" s="113" t="s">
        <v>1259</v>
      </c>
      <c r="C8" s="114">
        <v>2013</v>
      </c>
      <c r="D8" s="113" t="s">
        <v>1105</v>
      </c>
      <c r="E8" s="113" t="s">
        <v>1102</v>
      </c>
      <c r="F8" s="93">
        <v>5</v>
      </c>
      <c r="G8" s="115">
        <v>1</v>
      </c>
      <c r="H8" s="376" t="s">
        <v>1214</v>
      </c>
      <c r="I8" s="93" t="s">
        <v>1104</v>
      </c>
      <c r="J8" s="116">
        <v>1</v>
      </c>
      <c r="K8" s="115" t="s">
        <v>14</v>
      </c>
      <c r="L8" s="117"/>
      <c r="M8" s="2">
        <v>1</v>
      </c>
    </row>
    <row r="9" ht="34.5" customHeight="1">
      <c r="M9" s="1">
        <f>SUM(M6:M8)</f>
        <v>2.5</v>
      </c>
    </row>
  </sheetData>
  <sheetProtection/>
  <mergeCells count="4">
    <mergeCell ref="A1:L1"/>
    <mergeCell ref="A2:L2"/>
    <mergeCell ref="A3:M3"/>
    <mergeCell ref="A4:F4"/>
  </mergeCells>
  <printOptions horizontalCentered="1"/>
  <pageMargins left="0.31496062992125984" right="0.15748031496062992" top="0.7480314960629921" bottom="0.3937007874015748" header="0.4330708661417323" footer="0.4330708661417323"/>
  <pageSetup firstPageNumber="8" useFirstPageNumber="1" horizontalDpi="600" verticalDpi="600" orientation="landscape" paperSize="9" scale="85" r:id="rId2"/>
  <headerFooter>
    <oddFooter>&amp;R&amp;14A-&amp;P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Q35"/>
  <sheetViews>
    <sheetView view="pageBreakPreview" zoomScaleSheetLayoutView="100" workbookViewId="0" topLeftCell="A34">
      <selection activeCell="D11" sqref="D11"/>
    </sheetView>
  </sheetViews>
  <sheetFormatPr defaultColWidth="9.140625" defaultRowHeight="12.75"/>
  <cols>
    <col min="1" max="1" width="5.8515625" style="1" customWidth="1"/>
    <col min="2" max="2" width="26.8515625" style="1" customWidth="1"/>
    <col min="3" max="3" width="8.28125" style="40" customWidth="1"/>
    <col min="4" max="4" width="33.421875" style="1" customWidth="1"/>
    <col min="5" max="5" width="24.00390625" style="36" customWidth="1"/>
    <col min="6" max="6" width="8.421875" style="40" customWidth="1"/>
    <col min="7" max="7" width="6.57421875" style="40" customWidth="1"/>
    <col min="8" max="8" width="10.57421875" style="40" customWidth="1"/>
    <col min="9" max="9" width="10.00390625" style="40" customWidth="1"/>
    <col min="10" max="10" width="12.57421875" style="40" customWidth="1"/>
    <col min="11" max="11" width="11.7109375" style="130" customWidth="1"/>
    <col min="12" max="12" width="9.57421875" style="40" customWidth="1"/>
    <col min="13" max="13" width="10.421875" style="596" customWidth="1"/>
    <col min="14" max="14" width="5.57421875" style="112" customWidth="1"/>
    <col min="15" max="15" width="9.140625" style="112" customWidth="1"/>
    <col min="16" max="16" width="16.140625" style="38" customWidth="1"/>
    <col min="17" max="16384" width="9.140625" style="1" customWidth="1"/>
  </cols>
  <sheetData>
    <row r="1" spans="1:12" ht="21">
      <c r="A1" s="692" t="s">
        <v>11</v>
      </c>
      <c r="B1" s="692"/>
      <c r="C1" s="692"/>
      <c r="D1" s="692"/>
      <c r="E1" s="692"/>
      <c r="F1" s="692"/>
      <c r="G1" s="692"/>
      <c r="H1" s="692"/>
      <c r="I1" s="692"/>
      <c r="J1" s="692"/>
      <c r="K1" s="696"/>
      <c r="L1" s="692"/>
    </row>
    <row r="2" spans="1:15" s="38" customFormat="1" ht="21">
      <c r="A2" s="693" t="s">
        <v>212</v>
      </c>
      <c r="B2" s="693"/>
      <c r="C2" s="693"/>
      <c r="D2" s="693"/>
      <c r="E2" s="693"/>
      <c r="F2" s="693"/>
      <c r="G2" s="693"/>
      <c r="H2" s="693"/>
      <c r="I2" s="693"/>
      <c r="J2" s="693"/>
      <c r="K2" s="697"/>
      <c r="L2" s="693"/>
      <c r="M2" s="693"/>
      <c r="N2" s="112"/>
      <c r="O2" s="112"/>
    </row>
    <row r="3" spans="1:15" s="38" customFormat="1" ht="21">
      <c r="A3" s="693" t="s">
        <v>215</v>
      </c>
      <c r="B3" s="693"/>
      <c r="C3" s="693"/>
      <c r="D3" s="693"/>
      <c r="E3" s="693"/>
      <c r="F3" s="693"/>
      <c r="G3" s="693"/>
      <c r="H3" s="693"/>
      <c r="I3" s="693"/>
      <c r="J3" s="693"/>
      <c r="K3" s="697"/>
      <c r="L3" s="693"/>
      <c r="M3" s="693"/>
      <c r="N3" s="112"/>
      <c r="O3" s="112"/>
    </row>
    <row r="4" spans="1:17" s="38" customFormat="1" ht="42">
      <c r="A4" s="698" t="s">
        <v>479</v>
      </c>
      <c r="B4" s="698"/>
      <c r="C4" s="698"/>
      <c r="D4" s="698"/>
      <c r="E4" s="698"/>
      <c r="F4" s="698"/>
      <c r="G4" s="132"/>
      <c r="H4" s="120"/>
      <c r="I4" s="120"/>
      <c r="J4" s="120"/>
      <c r="K4" s="126"/>
      <c r="L4" s="120"/>
      <c r="M4" s="596"/>
      <c r="N4" s="112"/>
      <c r="O4" s="597" t="s">
        <v>216</v>
      </c>
      <c r="P4" s="11" t="s">
        <v>217</v>
      </c>
      <c r="Q4" s="11"/>
    </row>
    <row r="5" spans="1:14" s="226" customFormat="1" ht="63">
      <c r="A5" s="223" t="s">
        <v>1</v>
      </c>
      <c r="B5" s="223" t="s">
        <v>218</v>
      </c>
      <c r="C5" s="223" t="s">
        <v>219</v>
      </c>
      <c r="D5" s="223" t="s">
        <v>220</v>
      </c>
      <c r="E5" s="223" t="s">
        <v>221</v>
      </c>
      <c r="F5" s="223" t="s">
        <v>471</v>
      </c>
      <c r="G5" s="223" t="s">
        <v>57</v>
      </c>
      <c r="H5" s="223" t="s">
        <v>472</v>
      </c>
      <c r="I5" s="223" t="s">
        <v>222</v>
      </c>
      <c r="J5" s="223" t="s">
        <v>465</v>
      </c>
      <c r="K5" s="223" t="s">
        <v>223</v>
      </c>
      <c r="L5" s="223" t="s">
        <v>2</v>
      </c>
      <c r="M5" s="598"/>
      <c r="N5" s="599"/>
    </row>
    <row r="6" spans="1:16" s="14" customFormat="1" ht="120">
      <c r="A6" s="592">
        <v>1</v>
      </c>
      <c r="B6" s="103" t="s">
        <v>1260</v>
      </c>
      <c r="C6" s="41">
        <v>2013</v>
      </c>
      <c r="D6" s="103" t="s">
        <v>494</v>
      </c>
      <c r="E6" s="103" t="s">
        <v>495</v>
      </c>
      <c r="F6" s="41">
        <v>31</v>
      </c>
      <c r="G6" s="41">
        <v>5</v>
      </c>
      <c r="H6" s="103" t="s">
        <v>496</v>
      </c>
      <c r="I6" s="41" t="s">
        <v>497</v>
      </c>
      <c r="J6" s="593">
        <v>0.5</v>
      </c>
      <c r="K6" s="41">
        <v>9.599</v>
      </c>
      <c r="L6" s="594"/>
      <c r="M6" s="595">
        <v>0.5</v>
      </c>
      <c r="N6" s="127"/>
      <c r="O6" s="94"/>
      <c r="P6" s="128"/>
    </row>
    <row r="7" spans="1:16" s="14" customFormat="1" ht="126">
      <c r="A7" s="592">
        <v>2</v>
      </c>
      <c r="B7" s="103" t="s">
        <v>1261</v>
      </c>
      <c r="C7" s="41">
        <v>2013</v>
      </c>
      <c r="D7" s="103" t="s">
        <v>498</v>
      </c>
      <c r="E7" s="103" t="s">
        <v>499</v>
      </c>
      <c r="F7" s="41">
        <v>18</v>
      </c>
      <c r="G7" s="41">
        <v>5</v>
      </c>
      <c r="H7" s="103" t="s">
        <v>500</v>
      </c>
      <c r="I7" s="41" t="s">
        <v>497</v>
      </c>
      <c r="J7" s="593">
        <v>0.5</v>
      </c>
      <c r="K7" s="41">
        <v>1.333</v>
      </c>
      <c r="L7" s="296"/>
      <c r="M7" s="600">
        <v>0.5</v>
      </c>
      <c r="N7" s="127"/>
      <c r="O7" s="94"/>
      <c r="P7" s="128"/>
    </row>
    <row r="8" spans="1:16" s="14" customFormat="1" ht="84">
      <c r="A8" s="592">
        <v>3</v>
      </c>
      <c r="B8" s="103" t="s">
        <v>1164</v>
      </c>
      <c r="C8" s="41">
        <v>2013</v>
      </c>
      <c r="D8" s="103" t="s">
        <v>1283</v>
      </c>
      <c r="E8" s="103" t="s">
        <v>501</v>
      </c>
      <c r="F8" s="41">
        <v>29</v>
      </c>
      <c r="G8" s="41">
        <v>8</v>
      </c>
      <c r="H8" s="103" t="s">
        <v>502</v>
      </c>
      <c r="I8" s="41" t="s">
        <v>497</v>
      </c>
      <c r="J8" s="593">
        <v>0.5</v>
      </c>
      <c r="K8" s="41">
        <v>1.262</v>
      </c>
      <c r="L8" s="296"/>
      <c r="M8" s="600">
        <v>0.5</v>
      </c>
      <c r="N8" s="127"/>
      <c r="O8" s="94"/>
      <c r="P8" s="128"/>
    </row>
    <row r="9" spans="1:16" s="14" customFormat="1" ht="84">
      <c r="A9" s="592">
        <v>4</v>
      </c>
      <c r="B9" s="103" t="s">
        <v>1163</v>
      </c>
      <c r="C9" s="41">
        <v>2013</v>
      </c>
      <c r="D9" s="103" t="s">
        <v>1304</v>
      </c>
      <c r="E9" s="103" t="s">
        <v>503</v>
      </c>
      <c r="F9" s="41">
        <v>35</v>
      </c>
      <c r="G9" s="41">
        <v>8</v>
      </c>
      <c r="H9" s="103" t="s">
        <v>504</v>
      </c>
      <c r="I9" s="41" t="s">
        <v>497</v>
      </c>
      <c r="J9" s="593">
        <v>1</v>
      </c>
      <c r="K9" s="41">
        <v>1.344</v>
      </c>
      <c r="L9" s="296"/>
      <c r="M9" s="600">
        <v>1</v>
      </c>
      <c r="N9" s="127"/>
      <c r="O9" s="94"/>
      <c r="P9" s="128"/>
    </row>
    <row r="10" spans="1:16" s="14" customFormat="1" ht="126">
      <c r="A10" s="592">
        <v>5</v>
      </c>
      <c r="B10" s="103" t="s">
        <v>1262</v>
      </c>
      <c r="C10" s="41">
        <v>2013</v>
      </c>
      <c r="D10" s="103" t="s">
        <v>1335</v>
      </c>
      <c r="E10" s="103" t="s">
        <v>505</v>
      </c>
      <c r="F10" s="41">
        <v>40</v>
      </c>
      <c r="G10" s="41">
        <v>8</v>
      </c>
      <c r="H10" s="103" t="s">
        <v>506</v>
      </c>
      <c r="I10" s="41" t="s">
        <v>497</v>
      </c>
      <c r="J10" s="593">
        <v>1</v>
      </c>
      <c r="K10" s="41">
        <v>2.735</v>
      </c>
      <c r="L10" s="296"/>
      <c r="M10" s="600">
        <v>1</v>
      </c>
      <c r="N10" s="127"/>
      <c r="O10" s="94"/>
      <c r="P10" s="128"/>
    </row>
    <row r="11" spans="1:13" ht="144">
      <c r="A11" s="592">
        <v>6</v>
      </c>
      <c r="B11" s="103" t="s">
        <v>1186</v>
      </c>
      <c r="C11" s="41">
        <v>2013</v>
      </c>
      <c r="D11" s="103" t="s">
        <v>1371</v>
      </c>
      <c r="E11" s="103" t="s">
        <v>507</v>
      </c>
      <c r="F11" s="41">
        <v>51</v>
      </c>
      <c r="G11" s="41">
        <v>8</v>
      </c>
      <c r="H11" s="103" t="s">
        <v>508</v>
      </c>
      <c r="I11" s="41" t="s">
        <v>497</v>
      </c>
      <c r="J11" s="593">
        <v>0.5</v>
      </c>
      <c r="K11" s="41">
        <v>1.206</v>
      </c>
      <c r="L11" s="296"/>
      <c r="M11" s="596">
        <v>0.5</v>
      </c>
    </row>
    <row r="12" spans="1:13" ht="84">
      <c r="A12" s="592">
        <v>7</v>
      </c>
      <c r="B12" s="103" t="s">
        <v>1165</v>
      </c>
      <c r="C12" s="41">
        <v>2013</v>
      </c>
      <c r="D12" s="103" t="s">
        <v>1336</v>
      </c>
      <c r="E12" s="103" t="s">
        <v>509</v>
      </c>
      <c r="F12" s="41">
        <v>27</v>
      </c>
      <c r="G12" s="41">
        <v>13</v>
      </c>
      <c r="H12" s="103" t="s">
        <v>510</v>
      </c>
      <c r="I12" s="41" t="s">
        <v>497</v>
      </c>
      <c r="J12" s="593">
        <v>1</v>
      </c>
      <c r="K12" s="592">
        <v>1.031</v>
      </c>
      <c r="L12" s="601"/>
      <c r="M12" s="596">
        <v>1</v>
      </c>
    </row>
    <row r="13" spans="1:13" ht="105">
      <c r="A13" s="592">
        <v>8</v>
      </c>
      <c r="B13" s="103" t="s">
        <v>1166</v>
      </c>
      <c r="C13" s="41">
        <v>2013</v>
      </c>
      <c r="D13" s="103" t="s">
        <v>1284</v>
      </c>
      <c r="E13" s="103" t="s">
        <v>1294</v>
      </c>
      <c r="F13" s="41">
        <v>57</v>
      </c>
      <c r="G13" s="41">
        <v>7</v>
      </c>
      <c r="H13" s="103" t="s">
        <v>511</v>
      </c>
      <c r="I13" s="41" t="s">
        <v>497</v>
      </c>
      <c r="J13" s="593">
        <v>1</v>
      </c>
      <c r="K13" s="592">
        <v>4.565</v>
      </c>
      <c r="L13" s="601"/>
      <c r="M13" s="596">
        <v>1</v>
      </c>
    </row>
    <row r="14" spans="1:13" ht="105">
      <c r="A14" s="592">
        <v>9</v>
      </c>
      <c r="B14" s="103" t="s">
        <v>1167</v>
      </c>
      <c r="C14" s="41">
        <v>2013</v>
      </c>
      <c r="D14" s="103" t="s">
        <v>1285</v>
      </c>
      <c r="E14" s="103" t="s">
        <v>512</v>
      </c>
      <c r="F14" s="41">
        <v>139</v>
      </c>
      <c r="G14" s="41">
        <v>41365</v>
      </c>
      <c r="H14" s="103" t="s">
        <v>513</v>
      </c>
      <c r="I14" s="41" t="s">
        <v>497</v>
      </c>
      <c r="J14" s="593">
        <v>0.5</v>
      </c>
      <c r="K14" s="592">
        <v>3.334</v>
      </c>
      <c r="L14" s="601"/>
      <c r="M14" s="596">
        <v>0.5</v>
      </c>
    </row>
    <row r="15" spans="1:13" ht="168">
      <c r="A15" s="592">
        <v>10</v>
      </c>
      <c r="B15" s="602" t="s">
        <v>1268</v>
      </c>
      <c r="C15" s="372">
        <v>2013</v>
      </c>
      <c r="D15" s="602" t="s">
        <v>1337</v>
      </c>
      <c r="E15" s="602" t="s">
        <v>1291</v>
      </c>
      <c r="F15" s="372">
        <v>36</v>
      </c>
      <c r="G15" s="372">
        <v>6</v>
      </c>
      <c r="H15" s="602" t="s">
        <v>514</v>
      </c>
      <c r="I15" s="372" t="s">
        <v>497</v>
      </c>
      <c r="J15" s="593">
        <v>1</v>
      </c>
      <c r="K15" s="373">
        <v>1.538</v>
      </c>
      <c r="L15" s="603"/>
      <c r="M15" s="596">
        <v>1</v>
      </c>
    </row>
    <row r="16" spans="1:13" ht="84">
      <c r="A16" s="592">
        <v>11</v>
      </c>
      <c r="B16" s="602" t="s">
        <v>1168</v>
      </c>
      <c r="C16" s="372">
        <v>2013</v>
      </c>
      <c r="D16" s="602" t="s">
        <v>515</v>
      </c>
      <c r="E16" s="602" t="s">
        <v>516</v>
      </c>
      <c r="F16" s="372">
        <v>34</v>
      </c>
      <c r="G16" s="372">
        <v>8</v>
      </c>
      <c r="H16" s="602" t="s">
        <v>517</v>
      </c>
      <c r="I16" s="372" t="s">
        <v>497</v>
      </c>
      <c r="J16" s="593">
        <v>1</v>
      </c>
      <c r="K16" s="373">
        <v>3.261</v>
      </c>
      <c r="L16" s="603"/>
      <c r="M16" s="596">
        <v>1</v>
      </c>
    </row>
    <row r="17" spans="1:13" ht="84">
      <c r="A17" s="592">
        <v>12</v>
      </c>
      <c r="B17" s="602" t="s">
        <v>1169</v>
      </c>
      <c r="C17" s="372">
        <v>2013</v>
      </c>
      <c r="D17" s="602" t="s">
        <v>1269</v>
      </c>
      <c r="E17" s="602" t="s">
        <v>518</v>
      </c>
      <c r="F17" s="372">
        <v>8</v>
      </c>
      <c r="G17" s="372">
        <v>4</v>
      </c>
      <c r="H17" s="602" t="s">
        <v>519</v>
      </c>
      <c r="I17" s="372" t="s">
        <v>497</v>
      </c>
      <c r="J17" s="593">
        <v>0.5</v>
      </c>
      <c r="K17" s="373">
        <v>0.956</v>
      </c>
      <c r="L17" s="594"/>
      <c r="M17" s="596">
        <v>0.5</v>
      </c>
    </row>
    <row r="18" spans="1:13" ht="63">
      <c r="A18" s="592">
        <v>13</v>
      </c>
      <c r="B18" s="602" t="s">
        <v>1184</v>
      </c>
      <c r="C18" s="372">
        <v>2013</v>
      </c>
      <c r="D18" s="602" t="s">
        <v>1338</v>
      </c>
      <c r="E18" s="602" t="s">
        <v>509</v>
      </c>
      <c r="F18" s="372">
        <v>27</v>
      </c>
      <c r="G18" s="372">
        <v>7</v>
      </c>
      <c r="H18" s="602" t="s">
        <v>520</v>
      </c>
      <c r="I18" s="372" t="s">
        <v>497</v>
      </c>
      <c r="J18" s="593">
        <v>0.5</v>
      </c>
      <c r="K18" s="373">
        <v>1.031</v>
      </c>
      <c r="L18" s="603"/>
      <c r="M18" s="596">
        <v>0.5</v>
      </c>
    </row>
    <row r="19" spans="1:13" ht="126">
      <c r="A19" s="592">
        <v>14</v>
      </c>
      <c r="B19" s="602" t="s">
        <v>1263</v>
      </c>
      <c r="C19" s="372">
        <v>2013</v>
      </c>
      <c r="D19" s="602" t="s">
        <v>1339</v>
      </c>
      <c r="E19" s="602" t="s">
        <v>521</v>
      </c>
      <c r="F19" s="372">
        <v>88</v>
      </c>
      <c r="G19" s="372"/>
      <c r="H19" s="602" t="s">
        <v>522</v>
      </c>
      <c r="I19" s="372" t="s">
        <v>497</v>
      </c>
      <c r="J19" s="593">
        <v>0.5</v>
      </c>
      <c r="K19" s="373">
        <v>3.05</v>
      </c>
      <c r="L19" s="603"/>
      <c r="M19" s="596">
        <v>0.5</v>
      </c>
    </row>
    <row r="20" spans="1:13" ht="105">
      <c r="A20" s="592">
        <v>15</v>
      </c>
      <c r="B20" s="602" t="s">
        <v>1264</v>
      </c>
      <c r="C20" s="372">
        <v>2013</v>
      </c>
      <c r="D20" s="602" t="s">
        <v>1340</v>
      </c>
      <c r="E20" s="602" t="s">
        <v>1286</v>
      </c>
      <c r="F20" s="372">
        <v>97</v>
      </c>
      <c r="G20" s="372">
        <v>8</v>
      </c>
      <c r="H20" s="602" t="s">
        <v>524</v>
      </c>
      <c r="I20" s="372" t="s">
        <v>497</v>
      </c>
      <c r="J20" s="593">
        <v>1</v>
      </c>
      <c r="K20" s="373">
        <v>3.689</v>
      </c>
      <c r="L20" s="603"/>
      <c r="M20" s="596">
        <v>1</v>
      </c>
    </row>
    <row r="21" spans="1:13" ht="126">
      <c r="A21" s="592">
        <v>16</v>
      </c>
      <c r="B21" s="602" t="s">
        <v>1170</v>
      </c>
      <c r="C21" s="372">
        <v>2013</v>
      </c>
      <c r="D21" s="602" t="s">
        <v>1341</v>
      </c>
      <c r="E21" s="602" t="s">
        <v>1287</v>
      </c>
      <c r="F21" s="372">
        <v>44</v>
      </c>
      <c r="G21" s="372">
        <v>2</v>
      </c>
      <c r="H21" s="602" t="s">
        <v>525</v>
      </c>
      <c r="I21" s="372" t="s">
        <v>497</v>
      </c>
      <c r="J21" s="593">
        <v>1</v>
      </c>
      <c r="K21" s="373">
        <v>0.753</v>
      </c>
      <c r="L21" s="603"/>
      <c r="M21" s="596">
        <v>1</v>
      </c>
    </row>
    <row r="22" spans="1:13" ht="84">
      <c r="A22" s="592">
        <v>17</v>
      </c>
      <c r="B22" s="602" t="s">
        <v>1171</v>
      </c>
      <c r="C22" s="372">
        <v>2013</v>
      </c>
      <c r="D22" s="602" t="s">
        <v>526</v>
      </c>
      <c r="E22" s="602" t="s">
        <v>527</v>
      </c>
      <c r="F22" s="372">
        <v>33</v>
      </c>
      <c r="G22" s="372">
        <v>3</v>
      </c>
      <c r="H22" s="602" t="s">
        <v>528</v>
      </c>
      <c r="I22" s="372" t="s">
        <v>497</v>
      </c>
      <c r="J22" s="593">
        <v>0.5</v>
      </c>
      <c r="K22" s="373">
        <v>2.404</v>
      </c>
      <c r="L22" s="603"/>
      <c r="M22" s="596">
        <v>0.5</v>
      </c>
    </row>
    <row r="23" spans="1:13" ht="126">
      <c r="A23" s="592">
        <v>18</v>
      </c>
      <c r="B23" s="602" t="s">
        <v>1265</v>
      </c>
      <c r="C23" s="372">
        <v>2013</v>
      </c>
      <c r="D23" s="602" t="s">
        <v>529</v>
      </c>
      <c r="E23" s="602" t="s">
        <v>1288</v>
      </c>
      <c r="F23" s="372">
        <v>105</v>
      </c>
      <c r="G23" s="372"/>
      <c r="H23" s="602" t="s">
        <v>531</v>
      </c>
      <c r="I23" s="372" t="s">
        <v>497</v>
      </c>
      <c r="J23" s="593">
        <v>0.5</v>
      </c>
      <c r="K23" s="373">
        <v>1.977</v>
      </c>
      <c r="L23" s="603"/>
      <c r="M23" s="596">
        <v>0.5</v>
      </c>
    </row>
    <row r="24" spans="1:13" ht="105">
      <c r="A24" s="592">
        <v>19</v>
      </c>
      <c r="B24" s="602" t="s">
        <v>1187</v>
      </c>
      <c r="C24" s="372">
        <v>2013</v>
      </c>
      <c r="D24" s="602" t="s">
        <v>1270</v>
      </c>
      <c r="E24" s="602" t="s">
        <v>532</v>
      </c>
      <c r="F24" s="372">
        <v>14</v>
      </c>
      <c r="G24" s="372">
        <v>1</v>
      </c>
      <c r="H24" s="602" t="s">
        <v>533</v>
      </c>
      <c r="I24" s="372" t="s">
        <v>497</v>
      </c>
      <c r="J24" s="593">
        <v>0.5</v>
      </c>
      <c r="K24" s="372">
        <v>1.584</v>
      </c>
      <c r="L24" s="603"/>
      <c r="M24" s="596">
        <v>0.5</v>
      </c>
    </row>
    <row r="25" spans="1:13" ht="126">
      <c r="A25" s="592">
        <v>20</v>
      </c>
      <c r="B25" s="602" t="s">
        <v>1266</v>
      </c>
      <c r="C25" s="372">
        <v>2013</v>
      </c>
      <c r="D25" s="602" t="s">
        <v>534</v>
      </c>
      <c r="E25" s="602" t="s">
        <v>535</v>
      </c>
      <c r="F25" s="372">
        <v>91</v>
      </c>
      <c r="G25" s="372">
        <v>3</v>
      </c>
      <c r="H25" s="602" t="s">
        <v>536</v>
      </c>
      <c r="I25" s="372" t="s">
        <v>497</v>
      </c>
      <c r="J25" s="593">
        <v>0.5</v>
      </c>
      <c r="K25" s="373">
        <v>1.927</v>
      </c>
      <c r="L25" s="603"/>
      <c r="M25" s="596">
        <v>0.5</v>
      </c>
    </row>
    <row r="26" spans="1:13" ht="147">
      <c r="A26" s="592">
        <v>21</v>
      </c>
      <c r="B26" s="602" t="s">
        <v>1267</v>
      </c>
      <c r="C26" s="372">
        <v>2013</v>
      </c>
      <c r="D26" s="602" t="s">
        <v>537</v>
      </c>
      <c r="E26" s="602" t="s">
        <v>1290</v>
      </c>
      <c r="F26" s="372">
        <v>702</v>
      </c>
      <c r="G26" s="372">
        <v>41334</v>
      </c>
      <c r="H26" s="602" t="s">
        <v>538</v>
      </c>
      <c r="I26" s="372" t="s">
        <v>497</v>
      </c>
      <c r="J26" s="593">
        <v>1</v>
      </c>
      <c r="K26" s="372">
        <v>2.592</v>
      </c>
      <c r="L26" s="603"/>
      <c r="M26" s="596">
        <v>1</v>
      </c>
    </row>
    <row r="27" spans="1:13" ht="84">
      <c r="A27" s="592">
        <v>22</v>
      </c>
      <c r="B27" s="602" t="s">
        <v>1172</v>
      </c>
      <c r="C27" s="372">
        <v>2013</v>
      </c>
      <c r="D27" s="602" t="s">
        <v>539</v>
      </c>
      <c r="E27" s="602" t="s">
        <v>1289</v>
      </c>
      <c r="F27" s="372">
        <v>8</v>
      </c>
      <c r="G27" s="372">
        <v>1</v>
      </c>
      <c r="H27" s="602" t="s">
        <v>540</v>
      </c>
      <c r="I27" s="372" t="s">
        <v>497</v>
      </c>
      <c r="J27" s="593">
        <v>0.5</v>
      </c>
      <c r="K27" s="372">
        <v>0.758</v>
      </c>
      <c r="L27" s="594"/>
      <c r="M27" s="596">
        <v>0.5</v>
      </c>
    </row>
    <row r="28" spans="1:13" ht="84">
      <c r="A28" s="592">
        <v>23</v>
      </c>
      <c r="B28" s="602" t="s">
        <v>1173</v>
      </c>
      <c r="C28" s="372">
        <v>2013</v>
      </c>
      <c r="D28" s="602" t="s">
        <v>1271</v>
      </c>
      <c r="E28" s="602" t="s">
        <v>542</v>
      </c>
      <c r="F28" s="372">
        <v>197</v>
      </c>
      <c r="G28" s="372">
        <v>3</v>
      </c>
      <c r="H28" s="602" t="s">
        <v>543</v>
      </c>
      <c r="I28" s="372" t="s">
        <v>497</v>
      </c>
      <c r="J28" s="593">
        <v>0.5</v>
      </c>
      <c r="K28" s="373">
        <v>2.203</v>
      </c>
      <c r="L28" s="594"/>
      <c r="M28" s="596">
        <v>0.5</v>
      </c>
    </row>
    <row r="29" spans="1:13" ht="126">
      <c r="A29" s="592">
        <v>24</v>
      </c>
      <c r="B29" s="602" t="s">
        <v>1174</v>
      </c>
      <c r="C29" s="372">
        <v>2013</v>
      </c>
      <c r="D29" s="602" t="s">
        <v>1342</v>
      </c>
      <c r="E29" s="602" t="s">
        <v>544</v>
      </c>
      <c r="F29" s="372">
        <v>22</v>
      </c>
      <c r="G29" s="372" t="s">
        <v>545</v>
      </c>
      <c r="H29" s="604" t="s">
        <v>546</v>
      </c>
      <c r="I29" s="372" t="s">
        <v>497</v>
      </c>
      <c r="J29" s="593">
        <v>0.5</v>
      </c>
      <c r="K29" s="372">
        <v>2.022</v>
      </c>
      <c r="L29" s="372"/>
      <c r="M29" s="596">
        <v>0.5</v>
      </c>
    </row>
    <row r="30" spans="1:13" ht="105">
      <c r="A30" s="592">
        <v>25</v>
      </c>
      <c r="B30" s="602" t="s">
        <v>1175</v>
      </c>
      <c r="C30" s="372">
        <v>2013</v>
      </c>
      <c r="D30" s="602" t="s">
        <v>547</v>
      </c>
      <c r="E30" s="602" t="s">
        <v>548</v>
      </c>
      <c r="F30" s="372">
        <v>115</v>
      </c>
      <c r="G30" s="372">
        <v>7</v>
      </c>
      <c r="H30" s="372" t="s">
        <v>549</v>
      </c>
      <c r="I30" s="372" t="s">
        <v>497</v>
      </c>
      <c r="J30" s="593">
        <v>0.5</v>
      </c>
      <c r="K30" s="372">
        <v>2.266</v>
      </c>
      <c r="L30" s="372"/>
      <c r="M30" s="596">
        <v>0.5</v>
      </c>
    </row>
    <row r="31" spans="1:13" ht="63">
      <c r="A31" s="592">
        <v>26</v>
      </c>
      <c r="B31" s="105" t="s">
        <v>1176</v>
      </c>
      <c r="C31" s="117">
        <v>2013</v>
      </c>
      <c r="D31" s="105" t="s">
        <v>550</v>
      </c>
      <c r="E31" s="5" t="s">
        <v>551</v>
      </c>
      <c r="F31" s="117">
        <v>19</v>
      </c>
      <c r="G31" s="605">
        <v>12</v>
      </c>
      <c r="H31" s="606" t="s">
        <v>552</v>
      </c>
      <c r="I31" s="372" t="s">
        <v>497</v>
      </c>
      <c r="J31" s="593">
        <v>0.5</v>
      </c>
      <c r="K31" s="117">
        <v>1.253</v>
      </c>
      <c r="L31" s="594"/>
      <c r="M31" s="596">
        <v>0.5</v>
      </c>
    </row>
    <row r="32" spans="1:13" ht="105">
      <c r="A32" s="592">
        <v>27</v>
      </c>
      <c r="B32" s="105" t="s">
        <v>1177</v>
      </c>
      <c r="C32" s="117">
        <v>2013</v>
      </c>
      <c r="D32" s="105" t="s">
        <v>553</v>
      </c>
      <c r="E32" s="5" t="s">
        <v>554</v>
      </c>
      <c r="F32" s="117">
        <v>305</v>
      </c>
      <c r="G32" s="606" t="s">
        <v>14</v>
      </c>
      <c r="H32" s="606" t="s">
        <v>555</v>
      </c>
      <c r="I32" s="372" t="s">
        <v>497</v>
      </c>
      <c r="J32" s="593">
        <v>0.5</v>
      </c>
      <c r="K32" s="117">
        <v>2.078</v>
      </c>
      <c r="L32" s="594"/>
      <c r="M32" s="596">
        <v>0.5</v>
      </c>
    </row>
    <row r="33" spans="1:13" s="14" customFormat="1" ht="120">
      <c r="A33" s="607">
        <v>28</v>
      </c>
      <c r="B33" s="313" t="s">
        <v>1330</v>
      </c>
      <c r="C33" s="314">
        <v>2013</v>
      </c>
      <c r="D33" s="313" t="s">
        <v>1370</v>
      </c>
      <c r="E33" s="313" t="s">
        <v>507</v>
      </c>
      <c r="F33" s="311">
        <v>51</v>
      </c>
      <c r="G33" s="311">
        <v>10</v>
      </c>
      <c r="H33" s="311" t="s">
        <v>1107</v>
      </c>
      <c r="I33" s="313" t="s">
        <v>497</v>
      </c>
      <c r="J33" s="315">
        <v>0.5</v>
      </c>
      <c r="K33" s="311">
        <v>1.206</v>
      </c>
      <c r="L33" s="312" t="s">
        <v>122</v>
      </c>
      <c r="M33" s="608">
        <v>0.5</v>
      </c>
    </row>
    <row r="34" spans="1:13" ht="84">
      <c r="A34" s="496">
        <v>29</v>
      </c>
      <c r="B34" s="279" t="s">
        <v>1298</v>
      </c>
      <c r="C34" s="94">
        <v>2013</v>
      </c>
      <c r="D34" s="279" t="s">
        <v>1299</v>
      </c>
      <c r="E34" s="107" t="s">
        <v>817</v>
      </c>
      <c r="F34" s="94">
        <v>455</v>
      </c>
      <c r="G34" s="493" t="s">
        <v>1300</v>
      </c>
      <c r="H34" s="494" t="s">
        <v>1301</v>
      </c>
      <c r="I34" s="372" t="s">
        <v>497</v>
      </c>
      <c r="J34" s="492">
        <v>0.5</v>
      </c>
      <c r="K34" s="94">
        <v>3.458</v>
      </c>
      <c r="L34" s="491" t="s">
        <v>123</v>
      </c>
      <c r="M34" s="608">
        <v>0.5</v>
      </c>
    </row>
    <row r="35" ht="21">
      <c r="M35" s="596">
        <f>SUM(M6:M34)</f>
        <v>19</v>
      </c>
    </row>
  </sheetData>
  <sheetProtection/>
  <autoFilter ref="A5:Q33"/>
  <mergeCells count="4">
    <mergeCell ref="A1:L1"/>
    <mergeCell ref="A2:M2"/>
    <mergeCell ref="A3:M3"/>
    <mergeCell ref="A4:F4"/>
  </mergeCells>
  <printOptions horizontalCentered="1"/>
  <pageMargins left="0.15748031496062992" right="0.2362204724409449" top="0.6692913385826772" bottom="0.5118110236220472" header="0.3937007874015748" footer="0.31496062992125984"/>
  <pageSetup firstPageNumber="9" useFirstPageNumber="1" horizontalDpi="300" verticalDpi="300" orientation="landscape" paperSize="9" scale="83" r:id="rId2"/>
  <headerFooter alignWithMargins="0">
    <oddFooter>&amp;R&amp;14A- &amp;P</oddFooter>
  </headerFooter>
  <rowBreaks count="2" manualBreakCount="2">
    <brk id="24" max="11" man="1"/>
    <brk id="29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P22"/>
  <sheetViews>
    <sheetView view="pageBreakPreview" zoomScaleSheetLayoutView="100" workbookViewId="0" topLeftCell="C1">
      <selection activeCell="N22" sqref="N22"/>
    </sheetView>
  </sheetViews>
  <sheetFormatPr defaultColWidth="9.140625" defaultRowHeight="12.75"/>
  <cols>
    <col min="1" max="1" width="6.28125" style="1" customWidth="1"/>
    <col min="2" max="2" width="25.57421875" style="1" customWidth="1"/>
    <col min="3" max="3" width="10.140625" style="40" customWidth="1"/>
    <col min="4" max="4" width="39.28125" style="1" customWidth="1"/>
    <col min="5" max="5" width="23.421875" style="36" customWidth="1"/>
    <col min="6" max="6" width="8.421875" style="40" customWidth="1"/>
    <col min="7" max="7" width="7.57421875" style="40" customWidth="1"/>
    <col min="8" max="8" width="9.8515625" style="40" customWidth="1"/>
    <col min="9" max="9" width="9.7109375" style="40" customWidth="1"/>
    <col min="10" max="10" width="13.28125" style="650" customWidth="1"/>
    <col min="11" max="11" width="11.8515625" style="40" customWidth="1"/>
    <col min="12" max="12" width="13.7109375" style="40" hidden="1" customWidth="1"/>
    <col min="13" max="13" width="10.140625" style="40" customWidth="1"/>
    <col min="14" max="14" width="7.00390625" style="609" customWidth="1"/>
    <col min="15" max="15" width="9.140625" style="40" customWidth="1"/>
    <col min="16" max="16" width="9.140625" style="130" customWidth="1"/>
    <col min="17" max="16384" width="9.140625" style="1" customWidth="1"/>
  </cols>
  <sheetData>
    <row r="1" spans="1:13" ht="21">
      <c r="A1" s="692" t="s">
        <v>11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</row>
    <row r="2" spans="1:13" ht="21">
      <c r="A2" s="689" t="s">
        <v>214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3" ht="21">
      <c r="A3" s="689" t="s">
        <v>224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</row>
    <row r="4" spans="1:13" ht="21">
      <c r="A4" s="695" t="s">
        <v>479</v>
      </c>
      <c r="B4" s="695"/>
      <c r="C4" s="695"/>
      <c r="D4" s="695"/>
      <c r="E4" s="695"/>
      <c r="F4" s="695"/>
      <c r="G4" s="132"/>
      <c r="H4" s="131"/>
      <c r="I4" s="131"/>
      <c r="J4" s="647"/>
      <c r="K4" s="131"/>
      <c r="L4" s="131"/>
      <c r="M4" s="131"/>
    </row>
    <row r="5" spans="1:16" s="225" customFormat="1" ht="63">
      <c r="A5" s="309" t="s">
        <v>1</v>
      </c>
      <c r="B5" s="309" t="s">
        <v>225</v>
      </c>
      <c r="C5" s="309" t="s">
        <v>226</v>
      </c>
      <c r="D5" s="309" t="s">
        <v>220</v>
      </c>
      <c r="E5" s="309" t="s">
        <v>227</v>
      </c>
      <c r="F5" s="309" t="s">
        <v>471</v>
      </c>
      <c r="G5" s="309" t="s">
        <v>57</v>
      </c>
      <c r="H5" s="309" t="s">
        <v>472</v>
      </c>
      <c r="I5" s="309" t="s">
        <v>228</v>
      </c>
      <c r="J5" s="648" t="s">
        <v>465</v>
      </c>
      <c r="K5" s="309" t="s">
        <v>223</v>
      </c>
      <c r="L5" s="309" t="s">
        <v>229</v>
      </c>
      <c r="M5" s="309" t="s">
        <v>2</v>
      </c>
      <c r="N5" s="610"/>
      <c r="P5" s="226"/>
    </row>
    <row r="6" spans="1:16" s="106" customFormat="1" ht="84">
      <c r="A6" s="117">
        <v>1</v>
      </c>
      <c r="B6" s="105" t="s">
        <v>1188</v>
      </c>
      <c r="C6" s="117">
        <v>2013</v>
      </c>
      <c r="D6" s="105" t="s">
        <v>1343</v>
      </c>
      <c r="E6" s="146" t="s">
        <v>556</v>
      </c>
      <c r="F6" s="117">
        <v>37</v>
      </c>
      <c r="G6" s="605">
        <v>3</v>
      </c>
      <c r="H6" s="606" t="s">
        <v>557</v>
      </c>
      <c r="I6" s="117" t="s">
        <v>497</v>
      </c>
      <c r="J6" s="649">
        <v>0.5</v>
      </c>
      <c r="K6" s="611">
        <v>0.097</v>
      </c>
      <c r="L6" s="5"/>
      <c r="M6" s="117"/>
      <c r="N6" s="612">
        <v>0.5</v>
      </c>
      <c r="O6" s="235"/>
      <c r="P6" s="235"/>
    </row>
    <row r="7" spans="1:16" s="106" customFormat="1" ht="84">
      <c r="A7" s="117">
        <v>2</v>
      </c>
      <c r="B7" s="105" t="s">
        <v>1272</v>
      </c>
      <c r="C7" s="117">
        <v>2013</v>
      </c>
      <c r="D7" s="105" t="s">
        <v>558</v>
      </c>
      <c r="E7" s="146" t="s">
        <v>559</v>
      </c>
      <c r="F7" s="117">
        <v>1</v>
      </c>
      <c r="G7" s="605">
        <v>1</v>
      </c>
      <c r="H7" s="606" t="s">
        <v>560</v>
      </c>
      <c r="I7" s="117" t="s">
        <v>497</v>
      </c>
      <c r="J7" s="649">
        <v>0.5</v>
      </c>
      <c r="K7" s="611" t="s">
        <v>14</v>
      </c>
      <c r="L7" s="5"/>
      <c r="M7" s="117"/>
      <c r="N7" s="612">
        <v>0.5</v>
      </c>
      <c r="O7" s="235"/>
      <c r="P7" s="235"/>
    </row>
    <row r="8" spans="1:16" s="106" customFormat="1" ht="84">
      <c r="A8" s="117">
        <v>3</v>
      </c>
      <c r="B8" s="105" t="s">
        <v>1189</v>
      </c>
      <c r="C8" s="117">
        <v>2013</v>
      </c>
      <c r="D8" s="105" t="s">
        <v>561</v>
      </c>
      <c r="E8" s="146" t="s">
        <v>562</v>
      </c>
      <c r="F8" s="117">
        <v>20</v>
      </c>
      <c r="G8" s="605">
        <v>2</v>
      </c>
      <c r="H8" s="606" t="s">
        <v>563</v>
      </c>
      <c r="I8" s="117" t="s">
        <v>497</v>
      </c>
      <c r="J8" s="649">
        <v>0.5</v>
      </c>
      <c r="K8" s="611">
        <v>1.704</v>
      </c>
      <c r="L8" s="5"/>
      <c r="M8" s="117"/>
      <c r="N8" s="612">
        <v>0.5</v>
      </c>
      <c r="O8" s="235"/>
      <c r="P8" s="235"/>
    </row>
    <row r="9" spans="1:16" ht="84">
      <c r="A9" s="117">
        <v>4</v>
      </c>
      <c r="B9" s="105" t="s">
        <v>1190</v>
      </c>
      <c r="C9" s="117">
        <v>2013</v>
      </c>
      <c r="D9" s="105" t="s">
        <v>564</v>
      </c>
      <c r="E9" s="146" t="s">
        <v>565</v>
      </c>
      <c r="F9" s="117">
        <v>3</v>
      </c>
      <c r="G9" s="605">
        <v>7</v>
      </c>
      <c r="H9" s="606" t="s">
        <v>566</v>
      </c>
      <c r="I9" s="117" t="s">
        <v>497</v>
      </c>
      <c r="J9" s="649">
        <v>0.5</v>
      </c>
      <c r="K9" s="611" t="s">
        <v>14</v>
      </c>
      <c r="L9" s="5"/>
      <c r="M9" s="117"/>
      <c r="N9" s="612">
        <v>0.5</v>
      </c>
      <c r="P9" s="235"/>
    </row>
    <row r="10" spans="1:16" ht="84">
      <c r="A10" s="117">
        <v>5</v>
      </c>
      <c r="B10" s="105" t="s">
        <v>1191</v>
      </c>
      <c r="C10" s="117">
        <v>2013</v>
      </c>
      <c r="D10" s="105" t="s">
        <v>567</v>
      </c>
      <c r="E10" s="146" t="s">
        <v>568</v>
      </c>
      <c r="F10" s="117">
        <v>17</v>
      </c>
      <c r="G10" s="605">
        <v>4</v>
      </c>
      <c r="H10" s="606" t="s">
        <v>569</v>
      </c>
      <c r="I10" s="117" t="s">
        <v>497</v>
      </c>
      <c r="J10" s="649">
        <v>0.5</v>
      </c>
      <c r="K10" s="611" t="s">
        <v>14</v>
      </c>
      <c r="L10" s="5"/>
      <c r="M10" s="117"/>
      <c r="N10" s="612">
        <v>0.5</v>
      </c>
      <c r="P10" s="235"/>
    </row>
    <row r="11" spans="1:16" ht="84">
      <c r="A11" s="117">
        <v>6</v>
      </c>
      <c r="B11" s="105" t="s">
        <v>1178</v>
      </c>
      <c r="C11" s="117">
        <v>2013</v>
      </c>
      <c r="D11" s="105" t="s">
        <v>570</v>
      </c>
      <c r="E11" s="146" t="s">
        <v>565</v>
      </c>
      <c r="F11" s="117">
        <v>3</v>
      </c>
      <c r="G11" s="605">
        <v>8</v>
      </c>
      <c r="H11" s="606" t="s">
        <v>571</v>
      </c>
      <c r="I11" s="117" t="s">
        <v>497</v>
      </c>
      <c r="J11" s="649">
        <v>0.5</v>
      </c>
      <c r="K11" s="611" t="s">
        <v>14</v>
      </c>
      <c r="L11" s="5"/>
      <c r="M11" s="117"/>
      <c r="N11" s="612">
        <v>0.5</v>
      </c>
      <c r="P11" s="235"/>
    </row>
    <row r="12" spans="1:16" s="615" customFormat="1" ht="63">
      <c r="A12" s="117">
        <v>7</v>
      </c>
      <c r="B12" s="105" t="s">
        <v>572</v>
      </c>
      <c r="C12" s="117">
        <v>2013</v>
      </c>
      <c r="D12" s="105" t="s">
        <v>1292</v>
      </c>
      <c r="E12" s="146" t="s">
        <v>573</v>
      </c>
      <c r="F12" s="117">
        <v>2</v>
      </c>
      <c r="G12" s="605">
        <v>1</v>
      </c>
      <c r="H12" s="606" t="s">
        <v>574</v>
      </c>
      <c r="I12" s="117" t="s">
        <v>497</v>
      </c>
      <c r="J12" s="649">
        <v>0.5</v>
      </c>
      <c r="K12" s="611" t="s">
        <v>1242</v>
      </c>
      <c r="L12" s="117"/>
      <c r="M12" s="117"/>
      <c r="N12" s="613">
        <v>0.5</v>
      </c>
      <c r="O12" s="614"/>
      <c r="P12" s="235"/>
    </row>
    <row r="13" spans="1:16" s="619" customFormat="1" ht="120">
      <c r="A13" s="117">
        <v>8</v>
      </c>
      <c r="B13" s="279" t="s">
        <v>1179</v>
      </c>
      <c r="C13" s="94">
        <v>2013</v>
      </c>
      <c r="D13" s="279" t="s">
        <v>575</v>
      </c>
      <c r="E13" s="107" t="s">
        <v>576</v>
      </c>
      <c r="F13" s="94">
        <v>8</v>
      </c>
      <c r="G13" s="94">
        <v>2</v>
      </c>
      <c r="H13" s="94" t="s">
        <v>577</v>
      </c>
      <c r="I13" s="94" t="s">
        <v>497</v>
      </c>
      <c r="J13" s="649">
        <v>1</v>
      </c>
      <c r="K13" s="611" t="s">
        <v>1242</v>
      </c>
      <c r="L13" s="117"/>
      <c r="M13" s="117"/>
      <c r="N13" s="616">
        <v>1</v>
      </c>
      <c r="O13" s="617"/>
      <c r="P13" s="618"/>
    </row>
    <row r="14" spans="1:16" ht="63">
      <c r="A14" s="117">
        <v>9</v>
      </c>
      <c r="B14" s="279" t="s">
        <v>1180</v>
      </c>
      <c r="C14" s="94">
        <v>2013</v>
      </c>
      <c r="D14" s="279" t="s">
        <v>1344</v>
      </c>
      <c r="E14" s="107" t="s">
        <v>578</v>
      </c>
      <c r="F14" s="94">
        <v>58</v>
      </c>
      <c r="G14" s="94">
        <v>4</v>
      </c>
      <c r="H14" s="94" t="s">
        <v>579</v>
      </c>
      <c r="I14" s="94" t="s">
        <v>497</v>
      </c>
      <c r="J14" s="649">
        <v>1</v>
      </c>
      <c r="K14" s="611">
        <v>2.215</v>
      </c>
      <c r="L14" s="117"/>
      <c r="M14" s="117"/>
      <c r="N14" s="609">
        <v>1</v>
      </c>
      <c r="P14" s="620">
        <f>SUM(P6:P12)</f>
        <v>0</v>
      </c>
    </row>
    <row r="15" spans="1:14" ht="105">
      <c r="A15" s="117">
        <v>10</v>
      </c>
      <c r="B15" s="279" t="s">
        <v>1181</v>
      </c>
      <c r="C15" s="94">
        <v>2013</v>
      </c>
      <c r="D15" s="279" t="s">
        <v>1345</v>
      </c>
      <c r="E15" s="107" t="s">
        <v>1278</v>
      </c>
      <c r="F15" s="94">
        <v>148</v>
      </c>
      <c r="G15" s="94">
        <v>3</v>
      </c>
      <c r="H15" s="94" t="s">
        <v>580</v>
      </c>
      <c r="I15" s="94" t="s">
        <v>497</v>
      </c>
      <c r="J15" s="649">
        <v>0.5</v>
      </c>
      <c r="K15" s="611">
        <v>2.755</v>
      </c>
      <c r="L15" s="117"/>
      <c r="M15" s="117"/>
      <c r="N15" s="609">
        <v>0.5</v>
      </c>
    </row>
    <row r="16" spans="1:14" ht="84">
      <c r="A16" s="117">
        <v>11</v>
      </c>
      <c r="B16" s="279" t="s">
        <v>1273</v>
      </c>
      <c r="C16" s="94">
        <v>2013</v>
      </c>
      <c r="D16" s="279" t="s">
        <v>1307</v>
      </c>
      <c r="E16" s="107" t="s">
        <v>581</v>
      </c>
      <c r="F16" s="94">
        <v>35</v>
      </c>
      <c r="G16" s="94">
        <v>2</v>
      </c>
      <c r="H16" s="94" t="s">
        <v>582</v>
      </c>
      <c r="I16" s="94" t="s">
        <v>497</v>
      </c>
      <c r="J16" s="649">
        <v>0.5</v>
      </c>
      <c r="K16" s="611" t="s">
        <v>1242</v>
      </c>
      <c r="L16" s="117"/>
      <c r="M16" s="117"/>
      <c r="N16" s="609">
        <v>0.5</v>
      </c>
    </row>
    <row r="17" spans="1:14" ht="84">
      <c r="A17" s="117">
        <v>12</v>
      </c>
      <c r="B17" s="279" t="s">
        <v>1182</v>
      </c>
      <c r="C17" s="94">
        <v>2013</v>
      </c>
      <c r="D17" s="279" t="s">
        <v>1308</v>
      </c>
      <c r="E17" s="107" t="s">
        <v>581</v>
      </c>
      <c r="F17" s="94">
        <v>35</v>
      </c>
      <c r="G17" s="94">
        <v>3</v>
      </c>
      <c r="H17" s="94" t="s">
        <v>583</v>
      </c>
      <c r="I17" s="94" t="s">
        <v>497</v>
      </c>
      <c r="J17" s="649">
        <v>0.5</v>
      </c>
      <c r="K17" s="611" t="s">
        <v>1242</v>
      </c>
      <c r="L17" s="117"/>
      <c r="M17" s="117"/>
      <c r="N17" s="609">
        <v>0.5</v>
      </c>
    </row>
    <row r="18" spans="1:14" ht="84">
      <c r="A18" s="117">
        <v>13</v>
      </c>
      <c r="B18" s="279" t="s">
        <v>1183</v>
      </c>
      <c r="C18" s="94">
        <v>2013</v>
      </c>
      <c r="D18" s="279" t="s">
        <v>584</v>
      </c>
      <c r="E18" s="107" t="s">
        <v>585</v>
      </c>
      <c r="F18" s="94">
        <v>43</v>
      </c>
      <c r="G18" s="94">
        <v>1</v>
      </c>
      <c r="H18" s="94" t="s">
        <v>586</v>
      </c>
      <c r="I18" s="94" t="s">
        <v>497</v>
      </c>
      <c r="J18" s="649">
        <v>1</v>
      </c>
      <c r="K18" s="611">
        <v>0.07</v>
      </c>
      <c r="L18" s="117"/>
      <c r="M18" s="117"/>
      <c r="N18" s="609">
        <v>1</v>
      </c>
    </row>
    <row r="19" spans="1:14" ht="126">
      <c r="A19" s="117">
        <v>14</v>
      </c>
      <c r="B19" s="279" t="s">
        <v>1179</v>
      </c>
      <c r="C19" s="94">
        <v>2013</v>
      </c>
      <c r="D19" s="279" t="s">
        <v>575</v>
      </c>
      <c r="E19" s="107" t="s">
        <v>576</v>
      </c>
      <c r="F19" s="94">
        <v>8</v>
      </c>
      <c r="G19" s="94">
        <v>2</v>
      </c>
      <c r="H19" s="94" t="s">
        <v>577</v>
      </c>
      <c r="I19" s="94" t="s">
        <v>497</v>
      </c>
      <c r="J19" s="649">
        <v>1</v>
      </c>
      <c r="K19" s="611" t="s">
        <v>1242</v>
      </c>
      <c r="L19" s="117"/>
      <c r="M19" s="117"/>
      <c r="N19" s="609">
        <v>1</v>
      </c>
    </row>
    <row r="20" spans="1:14" ht="84">
      <c r="A20" s="117">
        <v>15</v>
      </c>
      <c r="B20" s="105" t="s">
        <v>1192</v>
      </c>
      <c r="C20" s="5">
        <v>2013</v>
      </c>
      <c r="D20" s="105" t="s">
        <v>1346</v>
      </c>
      <c r="E20" s="146" t="s">
        <v>1293</v>
      </c>
      <c r="F20" s="5">
        <v>35</v>
      </c>
      <c r="G20" s="5">
        <v>1</v>
      </c>
      <c r="H20" s="5" t="s">
        <v>587</v>
      </c>
      <c r="I20" s="5" t="s">
        <v>497</v>
      </c>
      <c r="J20" s="649">
        <v>1</v>
      </c>
      <c r="K20" s="611" t="s">
        <v>1242</v>
      </c>
      <c r="L20" s="117"/>
      <c r="M20" s="117"/>
      <c r="N20" s="609">
        <v>1</v>
      </c>
    </row>
    <row r="21" spans="1:14" ht="96">
      <c r="A21" s="621">
        <v>16</v>
      </c>
      <c r="B21" s="313" t="s">
        <v>1111</v>
      </c>
      <c r="C21" s="314">
        <v>2013</v>
      </c>
      <c r="D21" s="313" t="s">
        <v>1347</v>
      </c>
      <c r="E21" s="490" t="s">
        <v>1112</v>
      </c>
      <c r="F21" s="311">
        <v>747</v>
      </c>
      <c r="G21" s="313"/>
      <c r="H21" s="313" t="s">
        <v>1113</v>
      </c>
      <c r="I21" s="313" t="s">
        <v>497</v>
      </c>
      <c r="J21" s="315">
        <v>0.5</v>
      </c>
      <c r="K21" s="311" t="s">
        <v>1242</v>
      </c>
      <c r="L21" s="313" t="s">
        <v>123</v>
      </c>
      <c r="M21" s="296"/>
      <c r="N21" s="609">
        <v>0.5</v>
      </c>
    </row>
    <row r="22" ht="21">
      <c r="N22" s="609">
        <f>SUM(N6:N21)</f>
        <v>10.5</v>
      </c>
    </row>
  </sheetData>
  <sheetProtection/>
  <mergeCells count="4">
    <mergeCell ref="A1:M1"/>
    <mergeCell ref="A2:M2"/>
    <mergeCell ref="A3:M3"/>
    <mergeCell ref="A4:F4"/>
  </mergeCells>
  <printOptions horizontalCentered="1"/>
  <pageMargins left="0.2362204724409449" right="0.2362204724409449" top="0.7086614173228347" bottom="0.3937007874015748" header="0.2362204724409449" footer="0.3937007874015748"/>
  <pageSetup firstPageNumber="15" useFirstPageNumber="1" horizontalDpi="600" verticalDpi="600" orientation="landscape" paperSize="9" scale="80" r:id="rId2"/>
  <headerFooter>
    <oddFooter>&amp;R&amp;14A-&amp;P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6"/>
  <sheetViews>
    <sheetView view="pageBreakPreview" zoomScale="90" zoomScaleNormal="60" zoomScaleSheetLayoutView="90" zoomScalePageLayoutView="0" workbookViewId="0" topLeftCell="A1">
      <selection activeCell="B5" sqref="B5"/>
    </sheetView>
  </sheetViews>
  <sheetFormatPr defaultColWidth="9.140625" defaultRowHeight="34.5" customHeight="1"/>
  <cols>
    <col min="1" max="1" width="6.7109375" style="2" customWidth="1"/>
    <col min="2" max="2" width="25.28125" style="2" customWidth="1"/>
    <col min="3" max="3" width="9.00390625" style="9" customWidth="1"/>
    <col min="4" max="4" width="29.28125" style="2" customWidth="1"/>
    <col min="5" max="5" width="21.421875" style="9" customWidth="1"/>
    <col min="6" max="6" width="8.421875" style="7" customWidth="1"/>
    <col min="7" max="7" width="6.7109375" style="7" customWidth="1"/>
    <col min="8" max="9" width="11.7109375" style="7" customWidth="1"/>
    <col min="10" max="10" width="13.00390625" style="7" customWidth="1"/>
    <col min="11" max="11" width="10.28125" style="7" customWidth="1"/>
    <col min="12" max="12" width="8.140625" style="7" customWidth="1"/>
    <col min="13" max="16384" width="9.140625" style="2" customWidth="1"/>
  </cols>
  <sheetData>
    <row r="1" spans="1:12" ht="28.5" customHeight="1">
      <c r="A1" s="700" t="s">
        <v>36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</row>
    <row r="2" spans="1:12" ht="24" customHeight="1">
      <c r="A2" s="701" t="s">
        <v>127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12" ht="26.25" customHeight="1">
      <c r="A3" s="702" t="s">
        <v>479</v>
      </c>
      <c r="B3" s="702"/>
      <c r="C3" s="702"/>
      <c r="D3" s="702"/>
      <c r="E3" s="702"/>
      <c r="F3" s="702"/>
      <c r="G3" s="43"/>
      <c r="H3" s="43"/>
      <c r="I3" s="43"/>
      <c r="J3" s="43"/>
      <c r="K3" s="43"/>
      <c r="L3" s="43"/>
    </row>
    <row r="4" spans="1:12" s="224" customFormat="1" ht="63">
      <c r="A4" s="309" t="s">
        <v>1</v>
      </c>
      <c r="B4" s="309" t="s">
        <v>3</v>
      </c>
      <c r="C4" s="309" t="s">
        <v>12</v>
      </c>
      <c r="D4" s="309" t="s">
        <v>60</v>
      </c>
      <c r="E4" s="309" t="s">
        <v>59</v>
      </c>
      <c r="F4" s="309" t="s">
        <v>471</v>
      </c>
      <c r="G4" s="309" t="s">
        <v>57</v>
      </c>
      <c r="H4" s="309" t="s">
        <v>472</v>
      </c>
      <c r="I4" s="309" t="s">
        <v>61</v>
      </c>
      <c r="J4" s="309" t="s">
        <v>62</v>
      </c>
      <c r="K4" s="309" t="s">
        <v>4</v>
      </c>
      <c r="L4" s="309" t="s">
        <v>2</v>
      </c>
    </row>
    <row r="5" spans="1:12" ht="144">
      <c r="A5" s="117">
        <v>1</v>
      </c>
      <c r="B5" s="113" t="s">
        <v>1329</v>
      </c>
      <c r="C5" s="114">
        <v>2013</v>
      </c>
      <c r="D5" s="113" t="s">
        <v>1101</v>
      </c>
      <c r="E5" s="113" t="s">
        <v>1102</v>
      </c>
      <c r="F5" s="93">
        <v>5</v>
      </c>
      <c r="G5" s="115">
        <v>1</v>
      </c>
      <c r="H5" s="375" t="s">
        <v>1103</v>
      </c>
      <c r="I5" s="93" t="s">
        <v>1104</v>
      </c>
      <c r="J5" s="116">
        <v>1</v>
      </c>
      <c r="K5" s="115" t="s">
        <v>14</v>
      </c>
      <c r="L5" s="93"/>
    </row>
    <row r="6" spans="1:12" ht="84">
      <c r="A6" s="93">
        <v>2</v>
      </c>
      <c r="B6" s="113" t="s">
        <v>1259</v>
      </c>
      <c r="C6" s="114">
        <v>2013</v>
      </c>
      <c r="D6" s="113" t="s">
        <v>1105</v>
      </c>
      <c r="E6" s="113" t="s">
        <v>1102</v>
      </c>
      <c r="F6" s="93">
        <v>5</v>
      </c>
      <c r="G6" s="115">
        <v>1</v>
      </c>
      <c r="H6" s="377">
        <v>42036</v>
      </c>
      <c r="I6" s="93" t="s">
        <v>1104</v>
      </c>
      <c r="J6" s="116">
        <v>1</v>
      </c>
      <c r="K6" s="115" t="s">
        <v>14</v>
      </c>
      <c r="L6" s="117"/>
    </row>
  </sheetData>
  <sheetProtection/>
  <mergeCells count="3">
    <mergeCell ref="A1:L1"/>
    <mergeCell ref="A2:L2"/>
    <mergeCell ref="A3:F3"/>
  </mergeCells>
  <printOptions horizontalCentered="1"/>
  <pageMargins left="0.31496062992125984" right="0.15748031496062992" top="0.7480314960629921" bottom="0.4724409448818898" header="0.4330708661417323" footer="0.5118110236220472"/>
  <pageSetup firstPageNumber="18" useFirstPageNumber="1" horizontalDpi="600" verticalDpi="600" orientation="landscape" paperSize="9" scale="85" r:id="rId2"/>
  <headerFooter>
    <oddFooter>&amp;R&amp;14A-&amp;P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pharmacy</cp:lastModifiedBy>
  <cp:lastPrinted>2014-01-28T03:35:10Z</cp:lastPrinted>
  <dcterms:created xsi:type="dcterms:W3CDTF">2009-03-12T07:44:15Z</dcterms:created>
  <dcterms:modified xsi:type="dcterms:W3CDTF">2015-11-04T03:15:01Z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